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77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<sst xmlns="http://schemas.openxmlformats.org/spreadsheetml/2006/main" count="158" uniqueCount="60">
  <si>
    <t>Hermosa Beach Police Department</t>
  </si>
  <si>
    <t>OFFENSES REPORTED</t>
  </si>
  <si>
    <t>Murder</t>
  </si>
  <si>
    <t>nmv</t>
  </si>
  <si>
    <t>Robbery</t>
  </si>
  <si>
    <t>Assault</t>
  </si>
  <si>
    <t>Motor Vehicle Theft</t>
  </si>
  <si>
    <t>DUI</t>
  </si>
  <si>
    <t>Disturbance Calls</t>
  </si>
  <si>
    <t>PERSONS ARRESTED</t>
  </si>
  <si>
    <t>Adults</t>
  </si>
  <si>
    <t>Juveniles</t>
  </si>
  <si>
    <t>Criminal Citations</t>
  </si>
  <si>
    <t>TRAFFIC REPORT</t>
  </si>
  <si>
    <t>ACCIDENTS</t>
  </si>
  <si>
    <t>Fatal</t>
  </si>
  <si>
    <t>Injury</t>
  </si>
  <si>
    <t>Property Damage Only</t>
  </si>
  <si>
    <t>CITATIONS</t>
  </si>
  <si>
    <t>Traffic</t>
  </si>
  <si>
    <t>POLICE CALLS FOR SERVICE</t>
  </si>
  <si>
    <t>TOTAL CALLS</t>
  </si>
  <si>
    <t>Per Day Average</t>
  </si>
  <si>
    <t xml:space="preserve">                                        </t>
  </si>
  <si>
    <t>Prepared by: Michael Lavin, Chief of Police</t>
  </si>
  <si>
    <t>7 YR Total</t>
  </si>
  <si>
    <t>7 YEARS</t>
  </si>
  <si>
    <t>Theft</t>
  </si>
  <si>
    <t>Sex Crimes</t>
  </si>
  <si>
    <t xml:space="preserve">Burglary </t>
  </si>
  <si>
    <t>Activity Report For 1995-2004</t>
  </si>
  <si>
    <t>10 YR Total</t>
  </si>
  <si>
    <t>10 YEAR</t>
  </si>
  <si>
    <t xml:space="preserve">  </t>
  </si>
  <si>
    <t xml:space="preserve">   TRAFFIC REPORT  1995 TO 2004</t>
  </si>
  <si>
    <t>After Pier Plaza Renovation in 1997</t>
  </si>
  <si>
    <t>10 YR % + or -</t>
  </si>
  <si>
    <t>7 YR % + or -</t>
  </si>
  <si>
    <t>Part 2 is spreadsheet breakdown uses the same data from the above Part 1, the Hermosa Beach Police Activity Report for 1995 to 2004.</t>
  </si>
  <si>
    <t>Part 2 is a spreadsheet breakdown uses the same data from the above Part 1, the Hermosa Beach Police Activity Report for 1995 to 2004.</t>
  </si>
  <si>
    <t>This is Excel spreadsheet was prepared by the HBPD and is available from the HBPD, the Excel file is titled HBPDSTATS2004.xls</t>
  </si>
  <si>
    <t>Part 1 is the Hermosa Beach Police Department Activity Report For 1995 - 2004</t>
  </si>
  <si>
    <t>7 YR Avg.</t>
  </si>
  <si>
    <t>10 YR Avg.</t>
  </si>
  <si>
    <t>2.   Notice how the crime categories that have shown an increase, had somewhat stable numbers for 1998, 1999 and 2000.  The increases come after 2000.</t>
  </si>
  <si>
    <t>3.   The numbers for Sex Crimes, Assaults, DUI, Disturbance Calls, Arrests, Criminal Citations and Calls for Service, all show strong increases after 2000.</t>
  </si>
  <si>
    <t xml:space="preserve">           OFFENSES REPORTED  1995 to 2004</t>
  </si>
  <si>
    <r>
      <t xml:space="preserve">  </t>
    </r>
    <r>
      <rPr>
        <b/>
        <sz val="9"/>
        <color indexed="9"/>
        <rFont val="Arial"/>
        <family val="2"/>
      </rPr>
      <t xml:space="preserve">  </t>
    </r>
    <r>
      <rPr>
        <b/>
        <sz val="11"/>
        <color indexed="9"/>
        <rFont val="Arial"/>
        <family val="2"/>
      </rPr>
      <t xml:space="preserve">   OFFENSES REPORTED  1998 to 2004</t>
    </r>
  </si>
  <si>
    <r>
      <t xml:space="preserve">        </t>
    </r>
    <r>
      <rPr>
        <b/>
        <sz val="11"/>
        <color indexed="9"/>
        <rFont val="Arial"/>
        <family val="2"/>
      </rPr>
      <t xml:space="preserve">      PERSONS ARRESTED  1995 TO 2004</t>
    </r>
  </si>
  <si>
    <r>
      <t xml:space="preserve">    </t>
    </r>
    <r>
      <rPr>
        <b/>
        <sz val="11"/>
        <color indexed="9"/>
        <rFont val="Arial"/>
        <family val="2"/>
      </rPr>
      <t xml:space="preserve">    PERSONS ARRESTED  1998 TO 2004</t>
    </r>
  </si>
  <si>
    <r>
      <t xml:space="preserve">  </t>
    </r>
    <r>
      <rPr>
        <b/>
        <sz val="11"/>
        <color indexed="9"/>
        <rFont val="Arial"/>
        <family val="2"/>
      </rPr>
      <t xml:space="preserve">     TRAFFIC REPORT  1998 TO 2004</t>
    </r>
  </si>
  <si>
    <r>
      <t xml:space="preserve">    </t>
    </r>
    <r>
      <rPr>
        <b/>
        <sz val="11"/>
        <color indexed="9"/>
        <rFont val="Arial"/>
        <family val="2"/>
      </rPr>
      <t xml:space="preserve">                   POLICE CALLS FOR SERVICE  1995 TO 2004</t>
    </r>
  </si>
  <si>
    <r>
      <t xml:space="preserve"> </t>
    </r>
    <r>
      <rPr>
        <b/>
        <sz val="11"/>
        <color indexed="9"/>
        <rFont val="Arial"/>
        <family val="2"/>
      </rPr>
      <t xml:space="preserve">    POLICE CALLS FOR SERVICE  1998 TO 2004</t>
    </r>
  </si>
  <si>
    <t xml:space="preserve">The following spreadsheet breakdown compares Hermosa Beach crime statistics for after the Pier Plaza renovation was completed in 1997. </t>
  </si>
  <si>
    <t>1.   The following breakdown shows what changes have taken place in Hemosa Beach crime statistics from 1998 to 2004, after the Pier Plaza renovation.</t>
  </si>
  <si>
    <t>This breakdown compares Hermosa Beach crime statistics for the 10 year period of 1995-2004, and the 7 year period 1998-2004.</t>
  </si>
  <si>
    <t>The following is Part 1 the: Hermosa Beach Police Department Activity Report For The 10 Year Period 1995 - 2004</t>
  </si>
  <si>
    <t>The following is Part 2 the: Hermosa Beach Police Department Activity Report For The 7 Year Period 1998 - 2004</t>
  </si>
  <si>
    <t>Crime Numbers In BOLD, Are 1995 to 2004 Recent All Time Highs.</t>
  </si>
  <si>
    <t>Percentage Increases Are In BOLD.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</si>
</sst>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24">
    <font>
      <sz val="10"/>
      <name val="Arial"/>
      <family val="0"/>
    </font>
    <font>
      <sz val="8"/>
      <name val="Arial"/>
      <family val="0"/>
    </font>
    <font>
      <sz val="9"/>
      <color indexed="9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8" fillId="2" borderId="1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8" fillId="3" borderId="1" xfId="0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10" fillId="0" borderId="4" xfId="0" applyFont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3" fontId="12" fillId="4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9" fontId="9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10" fillId="0" borderId="4" xfId="0" applyFont="1" applyBorder="1" applyAlignment="1">
      <alignment horizontal="centerContinuous"/>
    </xf>
    <xf numFmtId="9" fontId="9" fillId="0" borderId="4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9" fontId="6" fillId="0" borderId="4" xfId="0" applyNumberFormat="1" applyFont="1" applyBorder="1" applyAlignment="1">
      <alignment horizontal="right"/>
    </xf>
    <xf numFmtId="9" fontId="6" fillId="0" borderId="4" xfId="0" applyNumberFormat="1" applyFont="1" applyBorder="1" applyAlignment="1">
      <alignment/>
    </xf>
    <xf numFmtId="1" fontId="9" fillId="2" borderId="0" xfId="15" applyNumberFormat="1" applyFont="1" applyFill="1" applyAlignment="1">
      <alignment/>
    </xf>
    <xf numFmtId="1" fontId="10" fillId="0" borderId="4" xfId="15" applyNumberFormat="1" applyFont="1" applyBorder="1" applyAlignment="1">
      <alignment/>
    </xf>
    <xf numFmtId="1" fontId="9" fillId="0" borderId="4" xfId="15" applyNumberFormat="1" applyFont="1" applyBorder="1" applyAlignment="1">
      <alignment/>
    </xf>
    <xf numFmtId="1" fontId="9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" fontId="2" fillId="2" borderId="0" xfId="15" applyNumberFormat="1" applyFont="1" applyFill="1" applyAlignment="1">
      <alignment horizontal="centerContinuous"/>
    </xf>
    <xf numFmtId="1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" fillId="2" borderId="0" xfId="0" applyFont="1" applyFill="1" applyAlignment="1">
      <alignment/>
    </xf>
    <xf numFmtId="1" fontId="8" fillId="2" borderId="0" xfId="15" applyNumberFormat="1" applyFont="1" applyFill="1" applyAlignment="1">
      <alignment horizontal="centerContinuous"/>
    </xf>
    <xf numFmtId="1" fontId="5" fillId="0" borderId="0" xfId="15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0" fillId="3" borderId="3" xfId="0" applyFont="1" applyFill="1" applyBorder="1" applyAlignment="1">
      <alignment horizontal="centerContinuous"/>
    </xf>
    <xf numFmtId="9" fontId="7" fillId="0" borderId="4" xfId="0" applyNumberFormat="1" applyFont="1" applyBorder="1" applyAlignment="1">
      <alignment horizontal="right"/>
    </xf>
    <xf numFmtId="0" fontId="7" fillId="0" borderId="0" xfId="0" applyFont="1" applyAlignment="1">
      <alignment/>
    </xf>
    <xf numFmtId="9" fontId="7" fillId="0" borderId="4" xfId="0" applyNumberFormat="1" applyFont="1" applyBorder="1" applyAlignment="1">
      <alignment/>
    </xf>
    <xf numFmtId="0" fontId="21" fillId="2" borderId="0" xfId="0" applyFont="1" applyFill="1" applyAlignment="1">
      <alignment horizontal="centerContinuous"/>
    </xf>
    <xf numFmtId="0" fontId="21" fillId="2" borderId="1" xfId="0" applyFont="1" applyFill="1" applyBorder="1" applyAlignment="1">
      <alignment horizontal="centerContinuous"/>
    </xf>
    <xf numFmtId="0" fontId="21" fillId="3" borderId="1" xfId="0" applyFont="1" applyFill="1" applyBorder="1" applyAlignment="1">
      <alignment horizontal="centerContinuous"/>
    </xf>
    <xf numFmtId="0" fontId="21" fillId="3" borderId="2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11" fillId="0" borderId="0" xfId="15" applyNumberFormat="1" applyFont="1" applyFill="1" applyAlignment="1">
      <alignment/>
    </xf>
    <xf numFmtId="1" fontId="10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Continuous"/>
    </xf>
    <xf numFmtId="1" fontId="21" fillId="0" borderId="0" xfId="15" applyNumberFormat="1" applyFont="1" applyFill="1" applyBorder="1" applyAlignment="1">
      <alignment horizontal="centerContinuous"/>
    </xf>
    <xf numFmtId="1" fontId="2" fillId="0" borderId="0" xfId="15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right"/>
    </xf>
    <xf numFmtId="1" fontId="10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9" fillId="0" borderId="0" xfId="15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9" fontId="6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right"/>
    </xf>
    <xf numFmtId="1" fontId="9" fillId="0" borderId="0" xfId="15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0" fillId="0" borderId="0" xfId="15" applyNumberFormat="1" applyFill="1" applyBorder="1" applyAlignment="1">
      <alignment/>
    </xf>
    <xf numFmtId="1" fontId="11" fillId="0" borderId="0" xfId="15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right"/>
    </xf>
    <xf numFmtId="1" fontId="11" fillId="0" borderId="0" xfId="1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6" fillId="0" borderId="0" xfId="15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 horizontal="right"/>
    </xf>
    <xf numFmtId="1" fontId="0" fillId="0" borderId="0" xfId="15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1" fontId="16" fillId="0" borderId="0" xfId="15" applyNumberFormat="1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1" fontId="18" fillId="0" borderId="0" xfId="15" applyNumberFormat="1" applyFont="1" applyFill="1" applyBorder="1" applyAlignment="1">
      <alignment horizontal="centerContinuous"/>
    </xf>
    <xf numFmtId="1" fontId="0" fillId="0" borderId="0" xfId="15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9</xdr:row>
      <xdr:rowOff>0</xdr:rowOff>
    </xdr:from>
    <xdr:to>
      <xdr:col>0</xdr:col>
      <xdr:colOff>838200</xdr:colOff>
      <xdr:row>12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66875"/>
          <a:ext cx="828675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7"/>
  <sheetViews>
    <sheetView tabSelected="1" workbookViewId="0" topLeftCell="A44">
      <selection activeCell="J48" sqref="J48"/>
    </sheetView>
  </sheetViews>
  <sheetFormatPr defaultColWidth="9.140625" defaultRowHeight="12.75"/>
  <cols>
    <col min="1" max="1" width="18.8515625" style="0" customWidth="1"/>
    <col min="2" max="2" width="7.140625" style="0" customWidth="1"/>
    <col min="3" max="3" width="7.57421875" style="0" customWidth="1"/>
    <col min="4" max="4" width="17.00390625" style="0" customWidth="1"/>
    <col min="5" max="5" width="6.8515625" style="0" customWidth="1"/>
    <col min="6" max="6" width="7.00390625" style="0" customWidth="1"/>
    <col min="7" max="7" width="6.57421875" style="0" customWidth="1"/>
    <col min="8" max="8" width="6.8515625" style="0" customWidth="1"/>
    <col min="9" max="9" width="6.421875" style="0" customWidth="1"/>
    <col min="10" max="10" width="7.00390625" style="0" customWidth="1"/>
    <col min="11" max="11" width="6.421875" style="0" customWidth="1"/>
    <col min="12" max="12" width="11.57421875" style="0" customWidth="1"/>
    <col min="13" max="13" width="13.7109375" style="0" customWidth="1"/>
    <col min="14" max="14" width="12.421875" style="0" customWidth="1"/>
  </cols>
  <sheetData>
    <row r="2" spans="1:11" ht="1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5">
      <c r="A5" s="43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">
      <c r="A6" s="43" t="s">
        <v>55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7" ht="15.75">
      <c r="A8" s="104" t="s">
        <v>56</v>
      </c>
      <c r="B8" s="43"/>
      <c r="C8" s="43"/>
      <c r="D8" s="43"/>
      <c r="E8" s="43"/>
      <c r="F8" s="43"/>
      <c r="G8" s="43"/>
    </row>
    <row r="10" spans="4:13" ht="15">
      <c r="D10" s="1"/>
      <c r="E10" s="1"/>
      <c r="F10" s="1"/>
      <c r="G10" s="1"/>
      <c r="H10" s="1"/>
      <c r="I10" s="1"/>
      <c r="J10" s="1"/>
      <c r="K10" s="1"/>
      <c r="L10" s="2"/>
      <c r="M10" s="3"/>
    </row>
    <row r="11" spans="2:13" ht="18">
      <c r="B11" s="4" t="s">
        <v>0</v>
      </c>
      <c r="C11" s="5"/>
      <c r="D11" s="1"/>
      <c r="E11" s="1"/>
      <c r="F11" s="1"/>
      <c r="G11" s="1"/>
      <c r="H11" s="1"/>
      <c r="I11" s="1"/>
      <c r="J11" s="1"/>
      <c r="K11" s="1"/>
      <c r="L11" s="6" t="s">
        <v>24</v>
      </c>
      <c r="M11" s="3"/>
    </row>
    <row r="12" spans="2:13" ht="18">
      <c r="B12" s="4" t="s">
        <v>30</v>
      </c>
      <c r="C12" s="5"/>
      <c r="D12" s="1"/>
      <c r="E12" s="1"/>
      <c r="F12" s="1"/>
      <c r="G12" s="1"/>
      <c r="H12" s="1"/>
      <c r="I12" s="1"/>
      <c r="J12" s="1"/>
      <c r="K12" s="1"/>
      <c r="L12" s="7"/>
      <c r="M12" s="8">
        <v>38384</v>
      </c>
    </row>
    <row r="13" spans="4:13" ht="15">
      <c r="D13" s="1"/>
      <c r="E13" s="1"/>
      <c r="F13" s="1"/>
      <c r="G13" s="1"/>
      <c r="H13" s="1"/>
      <c r="I13" s="1"/>
      <c r="J13" s="1"/>
      <c r="K13" s="1"/>
      <c r="L13" s="2"/>
      <c r="M13" s="3"/>
    </row>
    <row r="14" spans="1:15" ht="12.75">
      <c r="A14" s="9" t="s">
        <v>1</v>
      </c>
      <c r="B14" s="10"/>
      <c r="C14" s="10"/>
      <c r="D14" s="47"/>
      <c r="E14" s="47"/>
      <c r="F14" s="47"/>
      <c r="G14" s="47"/>
      <c r="H14" s="47"/>
      <c r="I14" s="47"/>
      <c r="J14" s="47"/>
      <c r="K14" s="47"/>
      <c r="L14" s="11" t="s">
        <v>32</v>
      </c>
      <c r="M14" s="12"/>
      <c r="N14" s="13"/>
      <c r="O14" s="14"/>
    </row>
    <row r="15" spans="1:15" ht="12.75">
      <c r="A15" s="15"/>
      <c r="B15" s="15">
        <v>1995</v>
      </c>
      <c r="C15" s="15">
        <v>1996</v>
      </c>
      <c r="D15" s="48">
        <v>1997</v>
      </c>
      <c r="E15" s="48">
        <v>1998</v>
      </c>
      <c r="F15" s="48">
        <v>1999</v>
      </c>
      <c r="G15" s="48">
        <v>2000</v>
      </c>
      <c r="H15" s="48">
        <v>2001</v>
      </c>
      <c r="I15" s="48">
        <v>2002</v>
      </c>
      <c r="J15" s="48">
        <v>2003</v>
      </c>
      <c r="K15" s="48">
        <v>2004</v>
      </c>
      <c r="L15" s="16" t="s">
        <v>31</v>
      </c>
      <c r="M15" s="17" t="s">
        <v>43</v>
      </c>
      <c r="N15" s="18" t="s">
        <v>36</v>
      </c>
      <c r="O15" s="19"/>
    </row>
    <row r="16" spans="1:15" ht="12.75">
      <c r="A16" s="20" t="s">
        <v>2</v>
      </c>
      <c r="B16" s="21">
        <v>1</v>
      </c>
      <c r="C16" s="21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1</v>
      </c>
      <c r="K16" s="49">
        <v>0</v>
      </c>
      <c r="L16" s="22">
        <f aca="true" t="shared" si="0" ref="L16:L24">SUM(B16:K16)</f>
        <v>2</v>
      </c>
      <c r="M16" s="22">
        <f aca="true" t="shared" si="1" ref="M16:M24">L16/10</f>
        <v>0.2</v>
      </c>
      <c r="N16" s="23" t="s">
        <v>3</v>
      </c>
      <c r="O16" s="19"/>
    </row>
    <row r="17" spans="1:15" ht="12.75">
      <c r="A17" s="20" t="s">
        <v>28</v>
      </c>
      <c r="B17" s="21">
        <v>4</v>
      </c>
      <c r="C17" s="21">
        <v>2</v>
      </c>
      <c r="D17" s="49">
        <v>7</v>
      </c>
      <c r="E17" s="49">
        <v>8</v>
      </c>
      <c r="F17" s="49">
        <v>6</v>
      </c>
      <c r="G17" s="49">
        <v>6</v>
      </c>
      <c r="H17" s="49">
        <v>9</v>
      </c>
      <c r="I17" s="49">
        <v>15</v>
      </c>
      <c r="J17" s="49">
        <v>11</v>
      </c>
      <c r="K17" s="49">
        <v>7</v>
      </c>
      <c r="L17" s="22">
        <f t="shared" si="0"/>
        <v>75</v>
      </c>
      <c r="M17" s="22">
        <f t="shared" si="1"/>
        <v>7.5</v>
      </c>
      <c r="N17" s="23">
        <f>(K17-B17)/B17</f>
        <v>0.75</v>
      </c>
      <c r="O17" s="19"/>
    </row>
    <row r="18" spans="1:15" ht="12.75">
      <c r="A18" s="20" t="s">
        <v>4</v>
      </c>
      <c r="B18" s="21">
        <v>18</v>
      </c>
      <c r="C18" s="21">
        <v>26</v>
      </c>
      <c r="D18" s="49">
        <v>20</v>
      </c>
      <c r="E18" s="49">
        <v>17</v>
      </c>
      <c r="F18" s="49">
        <v>14</v>
      </c>
      <c r="G18" s="49">
        <v>13</v>
      </c>
      <c r="H18" s="49">
        <v>17</v>
      </c>
      <c r="I18" s="49">
        <v>13</v>
      </c>
      <c r="J18" s="49">
        <v>13</v>
      </c>
      <c r="K18" s="49">
        <v>20</v>
      </c>
      <c r="L18" s="22">
        <f t="shared" si="0"/>
        <v>171</v>
      </c>
      <c r="M18" s="22">
        <f t="shared" si="1"/>
        <v>17.1</v>
      </c>
      <c r="N18" s="23">
        <f>(K18-B18)/B18</f>
        <v>0.1111111111111111</v>
      </c>
      <c r="O18" s="19"/>
    </row>
    <row r="19" spans="1:15" ht="12.75">
      <c r="A19" s="20" t="s">
        <v>5</v>
      </c>
      <c r="B19" s="21">
        <v>119</v>
      </c>
      <c r="C19" s="21">
        <v>88</v>
      </c>
      <c r="D19" s="49">
        <v>110</v>
      </c>
      <c r="E19" s="49">
        <v>77</v>
      </c>
      <c r="F19" s="49">
        <v>119</v>
      </c>
      <c r="G19" s="49">
        <v>97</v>
      </c>
      <c r="H19" s="49">
        <v>141</v>
      </c>
      <c r="I19" s="49">
        <v>131</v>
      </c>
      <c r="J19" s="49">
        <v>140</v>
      </c>
      <c r="K19" s="49">
        <v>143</v>
      </c>
      <c r="L19" s="22">
        <f t="shared" si="0"/>
        <v>1165</v>
      </c>
      <c r="M19" s="22">
        <f t="shared" si="1"/>
        <v>116.5</v>
      </c>
      <c r="N19" s="23">
        <f aca="true" t="shared" si="2" ref="N19:N24">(K19-B19)/B19</f>
        <v>0.20168067226890757</v>
      </c>
      <c r="O19" s="19"/>
    </row>
    <row r="20" spans="1:15" ht="12.75">
      <c r="A20" s="24" t="s">
        <v>29</v>
      </c>
      <c r="B20" s="21">
        <v>287</v>
      </c>
      <c r="C20" s="21">
        <v>239</v>
      </c>
      <c r="D20" s="49">
        <v>167</v>
      </c>
      <c r="E20" s="49">
        <v>113</v>
      </c>
      <c r="F20" s="49">
        <v>118</v>
      </c>
      <c r="G20" s="49">
        <v>145</v>
      </c>
      <c r="H20" s="49">
        <v>104</v>
      </c>
      <c r="I20" s="49">
        <v>118</v>
      </c>
      <c r="J20" s="49">
        <v>143</v>
      </c>
      <c r="K20" s="49">
        <v>140</v>
      </c>
      <c r="L20" s="22">
        <f t="shared" si="0"/>
        <v>1574</v>
      </c>
      <c r="M20" s="22">
        <f t="shared" si="1"/>
        <v>157.4</v>
      </c>
      <c r="N20" s="23">
        <f t="shared" si="2"/>
        <v>-0.5121951219512195</v>
      </c>
      <c r="O20" s="19"/>
    </row>
    <row r="21" spans="1:15" ht="12.75">
      <c r="A21" s="24" t="s">
        <v>27</v>
      </c>
      <c r="B21" s="21">
        <v>498</v>
      </c>
      <c r="C21" s="21">
        <v>461</v>
      </c>
      <c r="D21" s="49">
        <v>522</v>
      </c>
      <c r="E21" s="49">
        <v>411</v>
      </c>
      <c r="F21" s="49">
        <v>509</v>
      </c>
      <c r="G21" s="49">
        <v>501</v>
      </c>
      <c r="H21" s="49">
        <v>469</v>
      </c>
      <c r="I21" s="49">
        <v>407</v>
      </c>
      <c r="J21" s="49">
        <v>388</v>
      </c>
      <c r="K21" s="49">
        <v>359</v>
      </c>
      <c r="L21" s="22">
        <f t="shared" si="0"/>
        <v>4525</v>
      </c>
      <c r="M21" s="22">
        <f t="shared" si="1"/>
        <v>452.5</v>
      </c>
      <c r="N21" s="23">
        <f t="shared" si="2"/>
        <v>-0.2791164658634538</v>
      </c>
      <c r="O21" s="19"/>
    </row>
    <row r="22" spans="1:15" ht="12.75">
      <c r="A22" s="20" t="s">
        <v>6</v>
      </c>
      <c r="B22" s="21">
        <v>117</v>
      </c>
      <c r="C22" s="21">
        <v>134</v>
      </c>
      <c r="D22" s="49">
        <v>142</v>
      </c>
      <c r="E22" s="49">
        <v>76</v>
      </c>
      <c r="F22" s="49">
        <v>75</v>
      </c>
      <c r="G22" s="49">
        <v>60</v>
      </c>
      <c r="H22" s="49">
        <v>60</v>
      </c>
      <c r="I22" s="49">
        <v>80</v>
      </c>
      <c r="J22" s="49">
        <v>56</v>
      </c>
      <c r="K22" s="49">
        <v>45</v>
      </c>
      <c r="L22" s="22">
        <f t="shared" si="0"/>
        <v>845</v>
      </c>
      <c r="M22" s="22">
        <f t="shared" si="1"/>
        <v>84.5</v>
      </c>
      <c r="N22" s="23">
        <f t="shared" si="2"/>
        <v>-0.6153846153846154</v>
      </c>
      <c r="O22" s="19"/>
    </row>
    <row r="23" spans="1:15" ht="12.75">
      <c r="A23" s="20" t="s">
        <v>7</v>
      </c>
      <c r="B23" s="21">
        <v>249</v>
      </c>
      <c r="C23" s="21">
        <v>228</v>
      </c>
      <c r="D23" s="49">
        <v>260</v>
      </c>
      <c r="E23" s="49">
        <v>150</v>
      </c>
      <c r="F23" s="49">
        <v>203</v>
      </c>
      <c r="G23" s="49">
        <v>152</v>
      </c>
      <c r="H23" s="49">
        <v>170</v>
      </c>
      <c r="I23" s="49">
        <v>214</v>
      </c>
      <c r="J23" s="49">
        <v>285</v>
      </c>
      <c r="K23" s="49">
        <v>164</v>
      </c>
      <c r="L23" s="22">
        <f t="shared" si="0"/>
        <v>2075</v>
      </c>
      <c r="M23" s="22">
        <f t="shared" si="1"/>
        <v>207.5</v>
      </c>
      <c r="N23" s="23">
        <f t="shared" si="2"/>
        <v>-0.3413654618473896</v>
      </c>
      <c r="O23" s="19"/>
    </row>
    <row r="24" spans="1:15" ht="12.75">
      <c r="A24" s="20" t="s">
        <v>8</v>
      </c>
      <c r="B24" s="21">
        <v>3034</v>
      </c>
      <c r="C24" s="21">
        <v>2780</v>
      </c>
      <c r="D24" s="49">
        <v>3357</v>
      </c>
      <c r="E24" s="49">
        <v>3199</v>
      </c>
      <c r="F24" s="49">
        <v>3128</v>
      </c>
      <c r="G24" s="49">
        <v>3477</v>
      </c>
      <c r="H24" s="49">
        <v>3824</v>
      </c>
      <c r="I24" s="49">
        <v>3343</v>
      </c>
      <c r="J24" s="49">
        <v>3025</v>
      </c>
      <c r="K24" s="49">
        <v>4201</v>
      </c>
      <c r="L24" s="22">
        <f t="shared" si="0"/>
        <v>33368</v>
      </c>
      <c r="M24" s="22">
        <f t="shared" si="1"/>
        <v>3336.8</v>
      </c>
      <c r="N24" s="23">
        <f t="shared" si="2"/>
        <v>0.38464073829927486</v>
      </c>
      <c r="O24" s="19"/>
    </row>
    <row r="25" spans="1:15" ht="12.75">
      <c r="A25" s="19" t="s">
        <v>23</v>
      </c>
      <c r="B25" s="25"/>
      <c r="C25" s="25"/>
      <c r="D25" s="50"/>
      <c r="E25" s="50"/>
      <c r="F25" s="50"/>
      <c r="G25" s="50"/>
      <c r="H25" s="50"/>
      <c r="I25" s="50"/>
      <c r="J25" s="50"/>
      <c r="K25" s="50"/>
      <c r="L25" s="26"/>
      <c r="M25" s="27"/>
      <c r="N25" s="28"/>
      <c r="O25" s="19"/>
    </row>
    <row r="26" spans="1:15" ht="12.75">
      <c r="A26" s="9" t="s">
        <v>9</v>
      </c>
      <c r="B26" s="10"/>
      <c r="C26" s="10"/>
      <c r="D26" s="47"/>
      <c r="E26" s="47"/>
      <c r="F26" s="47"/>
      <c r="G26" s="47"/>
      <c r="H26" s="47"/>
      <c r="I26" s="47"/>
      <c r="J26" s="47"/>
      <c r="K26" s="47"/>
      <c r="L26" s="11" t="s">
        <v>32</v>
      </c>
      <c r="M26" s="12"/>
      <c r="N26" s="13"/>
      <c r="O26" s="19"/>
    </row>
    <row r="27" spans="1:15" ht="12.75">
      <c r="A27" s="29"/>
      <c r="B27" s="15">
        <v>1995</v>
      </c>
      <c r="C27" s="15">
        <v>1996</v>
      </c>
      <c r="D27" s="48">
        <v>1997</v>
      </c>
      <c r="E27" s="48">
        <v>1998</v>
      </c>
      <c r="F27" s="48">
        <v>1999</v>
      </c>
      <c r="G27" s="48">
        <v>2000</v>
      </c>
      <c r="H27" s="48">
        <v>2001</v>
      </c>
      <c r="I27" s="48">
        <v>2002</v>
      </c>
      <c r="J27" s="48">
        <v>2003</v>
      </c>
      <c r="K27" s="48">
        <v>2004</v>
      </c>
      <c r="L27" s="16" t="s">
        <v>31</v>
      </c>
      <c r="M27" s="17" t="s">
        <v>43</v>
      </c>
      <c r="N27" s="18" t="s">
        <v>36</v>
      </c>
      <c r="O27" s="19"/>
    </row>
    <row r="28" spans="1:15" ht="12.75">
      <c r="A28" s="20" t="s">
        <v>10</v>
      </c>
      <c r="B28" s="21">
        <v>844</v>
      </c>
      <c r="C28" s="21">
        <v>733</v>
      </c>
      <c r="D28" s="49">
        <v>834</v>
      </c>
      <c r="E28" s="49">
        <v>608</v>
      </c>
      <c r="F28" s="49">
        <v>680</v>
      </c>
      <c r="G28" s="49">
        <v>616</v>
      </c>
      <c r="H28" s="49">
        <v>846</v>
      </c>
      <c r="I28" s="49">
        <v>1012</v>
      </c>
      <c r="J28" s="49">
        <v>1315</v>
      </c>
      <c r="K28" s="49">
        <v>1388</v>
      </c>
      <c r="L28" s="22">
        <f>SUM(B28:K28)</f>
        <v>8876</v>
      </c>
      <c r="M28" s="22">
        <f>L28/10</f>
        <v>887.6</v>
      </c>
      <c r="N28" s="30">
        <f>(K28-B28)/B28</f>
        <v>0.6445497630331753</v>
      </c>
      <c r="O28" s="19"/>
    </row>
    <row r="29" spans="1:15" ht="12.75">
      <c r="A29" s="20" t="s">
        <v>11</v>
      </c>
      <c r="B29" s="21">
        <v>31</v>
      </c>
      <c r="C29" s="21">
        <v>39</v>
      </c>
      <c r="D29" s="49">
        <v>23</v>
      </c>
      <c r="E29" s="49">
        <v>16</v>
      </c>
      <c r="F29" s="49">
        <v>12</v>
      </c>
      <c r="G29" s="49">
        <v>13</v>
      </c>
      <c r="H29" s="49">
        <v>27</v>
      </c>
      <c r="I29" s="49">
        <v>15</v>
      </c>
      <c r="J29" s="49">
        <v>28</v>
      </c>
      <c r="K29" s="49">
        <v>20</v>
      </c>
      <c r="L29" s="22">
        <f>SUM(B29:K29)</f>
        <v>224</v>
      </c>
      <c r="M29" s="22">
        <f>L29/10</f>
        <v>22.4</v>
      </c>
      <c r="N29" s="30">
        <f>(K29-B29)/B29</f>
        <v>-0.3548387096774194</v>
      </c>
      <c r="O29" s="19"/>
    </row>
    <row r="30" spans="1:15" ht="12.75">
      <c r="A30" s="20" t="s">
        <v>12</v>
      </c>
      <c r="B30" s="21">
        <v>99</v>
      </c>
      <c r="C30" s="21">
        <v>1344</v>
      </c>
      <c r="D30" s="49">
        <v>949</v>
      </c>
      <c r="E30" s="49">
        <v>562</v>
      </c>
      <c r="F30" s="49">
        <v>613</v>
      </c>
      <c r="G30" s="49">
        <v>545</v>
      </c>
      <c r="H30" s="49">
        <v>668</v>
      </c>
      <c r="I30" s="49">
        <v>943</v>
      </c>
      <c r="J30" s="49">
        <v>989</v>
      </c>
      <c r="K30" s="49">
        <v>1419</v>
      </c>
      <c r="L30" s="22">
        <f>SUM(B30:K30)</f>
        <v>8131</v>
      </c>
      <c r="M30" s="22">
        <f>L30/10</f>
        <v>813.1</v>
      </c>
      <c r="N30" s="30">
        <f>(K30-B30)/B30</f>
        <v>13.333333333333334</v>
      </c>
      <c r="O30" s="19"/>
    </row>
    <row r="31" spans="1:15" ht="12.75">
      <c r="A31" s="19"/>
      <c r="B31" s="31"/>
      <c r="C31" s="31"/>
      <c r="D31" s="50"/>
      <c r="E31" s="50"/>
      <c r="F31" s="50"/>
      <c r="G31" s="50"/>
      <c r="H31" s="50"/>
      <c r="I31" s="50"/>
      <c r="J31" s="50"/>
      <c r="K31" s="50"/>
      <c r="L31" s="26"/>
      <c r="M31" s="27"/>
      <c r="N31" s="28"/>
      <c r="O31" s="19"/>
    </row>
    <row r="32" spans="1:15" ht="12.75">
      <c r="A32" s="32" t="s">
        <v>13</v>
      </c>
      <c r="B32" s="33"/>
      <c r="C32" s="33"/>
      <c r="D32" s="47"/>
      <c r="E32" s="47"/>
      <c r="F32" s="47"/>
      <c r="G32" s="47"/>
      <c r="H32" s="47"/>
      <c r="I32" s="47"/>
      <c r="J32" s="47"/>
      <c r="K32" s="47"/>
      <c r="L32" s="11" t="s">
        <v>32</v>
      </c>
      <c r="M32" s="12"/>
      <c r="N32" s="13"/>
      <c r="O32" s="19"/>
    </row>
    <row r="33" spans="1:15" ht="12.75">
      <c r="A33" s="24" t="s">
        <v>14</v>
      </c>
      <c r="B33" s="15">
        <v>1995</v>
      </c>
      <c r="C33" s="15">
        <v>1996</v>
      </c>
      <c r="D33" s="48">
        <v>1997</v>
      </c>
      <c r="E33" s="48">
        <v>1998</v>
      </c>
      <c r="F33" s="48">
        <v>1999</v>
      </c>
      <c r="G33" s="48">
        <v>2000</v>
      </c>
      <c r="H33" s="48">
        <v>2001</v>
      </c>
      <c r="I33" s="48">
        <v>2002</v>
      </c>
      <c r="J33" s="48">
        <v>2003</v>
      </c>
      <c r="K33" s="48">
        <v>2004</v>
      </c>
      <c r="L33" s="16" t="s">
        <v>31</v>
      </c>
      <c r="M33" s="17" t="s">
        <v>43</v>
      </c>
      <c r="N33" s="18" t="s">
        <v>36</v>
      </c>
      <c r="O33" s="34"/>
    </row>
    <row r="34" spans="1:15" ht="12.75">
      <c r="A34" s="24" t="s">
        <v>15</v>
      </c>
      <c r="B34" s="21">
        <v>0</v>
      </c>
      <c r="C34" s="21">
        <v>2</v>
      </c>
      <c r="D34" s="49">
        <v>1</v>
      </c>
      <c r="E34" s="49">
        <v>2</v>
      </c>
      <c r="F34" s="49">
        <v>0</v>
      </c>
      <c r="G34" s="49">
        <v>1</v>
      </c>
      <c r="H34" s="49">
        <v>0</v>
      </c>
      <c r="I34" s="49">
        <v>0</v>
      </c>
      <c r="J34" s="49">
        <v>0</v>
      </c>
      <c r="K34" s="49">
        <v>0</v>
      </c>
      <c r="L34" s="22">
        <f>SUM(B34:K34)</f>
        <v>6</v>
      </c>
      <c r="M34" s="22">
        <f>L34/10</f>
        <v>0.6</v>
      </c>
      <c r="N34" s="23" t="s">
        <v>3</v>
      </c>
      <c r="O34" s="19"/>
    </row>
    <row r="35" spans="1:15" ht="12.75">
      <c r="A35" s="24" t="s">
        <v>16</v>
      </c>
      <c r="B35" s="21">
        <v>100</v>
      </c>
      <c r="C35" s="21">
        <v>99</v>
      </c>
      <c r="D35" s="49">
        <v>82</v>
      </c>
      <c r="E35" s="49">
        <v>77</v>
      </c>
      <c r="F35" s="49">
        <v>68</v>
      </c>
      <c r="G35" s="49">
        <v>64</v>
      </c>
      <c r="H35" s="49">
        <v>81</v>
      </c>
      <c r="I35" s="49">
        <v>42</v>
      </c>
      <c r="J35" s="49">
        <v>88</v>
      </c>
      <c r="K35" s="49">
        <v>60</v>
      </c>
      <c r="L35" s="22">
        <f>SUM(B35:K35)</f>
        <v>761</v>
      </c>
      <c r="M35" s="22">
        <f>L35/10</f>
        <v>76.1</v>
      </c>
      <c r="N35" s="30">
        <f>(K35-B35)/B35</f>
        <v>-0.4</v>
      </c>
      <c r="O35" s="19"/>
    </row>
    <row r="36" spans="1:15" ht="12.75">
      <c r="A36" s="24" t="s">
        <v>17</v>
      </c>
      <c r="B36" s="21">
        <v>266</v>
      </c>
      <c r="C36" s="21">
        <v>261</v>
      </c>
      <c r="D36" s="49">
        <v>237</v>
      </c>
      <c r="E36" s="49">
        <v>201</v>
      </c>
      <c r="F36" s="49">
        <v>170</v>
      </c>
      <c r="G36" s="49">
        <v>195</v>
      </c>
      <c r="H36" s="49">
        <v>176</v>
      </c>
      <c r="I36" s="49">
        <v>202</v>
      </c>
      <c r="J36" s="49">
        <v>258</v>
      </c>
      <c r="K36" s="49">
        <v>147</v>
      </c>
      <c r="L36" s="22">
        <f>SUM(B36:K36)</f>
        <v>2113</v>
      </c>
      <c r="M36" s="22">
        <f>L36/10</f>
        <v>211.3</v>
      </c>
      <c r="N36" s="30">
        <f>(K36-B36)/B36</f>
        <v>-0.4473684210526316</v>
      </c>
      <c r="O36" s="19"/>
    </row>
    <row r="37" spans="1:15" ht="12.75">
      <c r="A37" s="24" t="s">
        <v>18</v>
      </c>
      <c r="B37" s="15">
        <v>1995</v>
      </c>
      <c r="C37" s="15">
        <v>1996</v>
      </c>
      <c r="D37" s="48">
        <v>1997</v>
      </c>
      <c r="E37" s="48">
        <v>1998</v>
      </c>
      <c r="F37" s="48">
        <v>1999</v>
      </c>
      <c r="G37" s="48">
        <v>2000</v>
      </c>
      <c r="H37" s="48">
        <v>2001</v>
      </c>
      <c r="I37" s="48">
        <v>2002</v>
      </c>
      <c r="J37" s="48">
        <v>2003</v>
      </c>
      <c r="K37" s="48">
        <v>2004</v>
      </c>
      <c r="L37" s="16" t="s">
        <v>31</v>
      </c>
      <c r="M37" s="17" t="s">
        <v>43</v>
      </c>
      <c r="N37" s="18" t="s">
        <v>36</v>
      </c>
      <c r="O37" s="19"/>
    </row>
    <row r="38" spans="1:15" ht="12.75">
      <c r="A38" s="24" t="s">
        <v>19</v>
      </c>
      <c r="B38" s="21">
        <v>3616</v>
      </c>
      <c r="C38" s="21">
        <v>2780</v>
      </c>
      <c r="D38" s="49">
        <v>3357</v>
      </c>
      <c r="E38" s="49">
        <v>3241</v>
      </c>
      <c r="F38" s="49">
        <v>3133</v>
      </c>
      <c r="G38" s="49">
        <v>3209</v>
      </c>
      <c r="H38" s="49">
        <v>2870</v>
      </c>
      <c r="I38" s="49">
        <v>3086</v>
      </c>
      <c r="J38" s="49">
        <v>3631</v>
      </c>
      <c r="K38" s="49">
        <v>2886</v>
      </c>
      <c r="L38" s="22">
        <f>SUM(B38:K38)</f>
        <v>31809</v>
      </c>
      <c r="M38" s="22">
        <f>L38/10</f>
        <v>3180.9</v>
      </c>
      <c r="N38" s="30">
        <f>(K38-B38)/B38</f>
        <v>-0.20188053097345132</v>
      </c>
      <c r="O38" s="19"/>
    </row>
    <row r="39" spans="1:15" ht="12.75">
      <c r="A39" s="35"/>
      <c r="B39" s="35"/>
      <c r="C39" s="35"/>
      <c r="D39" s="50"/>
      <c r="E39" s="50"/>
      <c r="F39" s="50"/>
      <c r="G39" s="50"/>
      <c r="H39" s="50"/>
      <c r="I39" s="50"/>
      <c r="J39" s="50"/>
      <c r="K39" s="50"/>
      <c r="L39" s="36"/>
      <c r="M39" s="27"/>
      <c r="N39" s="28"/>
      <c r="O39" s="19"/>
    </row>
    <row r="40" spans="1:15" ht="12.75">
      <c r="A40" s="32" t="s">
        <v>20</v>
      </c>
      <c r="B40" s="32"/>
      <c r="C40" s="32"/>
      <c r="D40" s="47"/>
      <c r="E40" s="47"/>
      <c r="F40" s="47"/>
      <c r="G40" s="47"/>
      <c r="H40" s="47"/>
      <c r="I40" s="47"/>
      <c r="J40" s="47"/>
      <c r="K40" s="47"/>
      <c r="L40" s="11" t="s">
        <v>32</v>
      </c>
      <c r="M40" s="12"/>
      <c r="N40" s="13"/>
      <c r="O40" s="19"/>
    </row>
    <row r="41" spans="1:15" ht="12.75">
      <c r="A41" s="37"/>
      <c r="B41" s="15">
        <v>1995</v>
      </c>
      <c r="C41" s="15">
        <v>1996</v>
      </c>
      <c r="D41" s="48">
        <v>1997</v>
      </c>
      <c r="E41" s="48">
        <v>1998</v>
      </c>
      <c r="F41" s="48">
        <v>1999</v>
      </c>
      <c r="G41" s="48">
        <v>2000</v>
      </c>
      <c r="H41" s="48">
        <v>2001</v>
      </c>
      <c r="I41" s="48">
        <v>2002</v>
      </c>
      <c r="J41" s="48">
        <v>2003</v>
      </c>
      <c r="K41" s="48">
        <v>2004</v>
      </c>
      <c r="L41" s="16" t="s">
        <v>31</v>
      </c>
      <c r="M41" s="17" t="s">
        <v>43</v>
      </c>
      <c r="N41" s="18" t="s">
        <v>36</v>
      </c>
      <c r="O41" s="19"/>
    </row>
    <row r="42" spans="1:15" ht="12.75">
      <c r="A42" s="20" t="s">
        <v>21</v>
      </c>
      <c r="B42" s="21">
        <v>24865</v>
      </c>
      <c r="C42" s="21">
        <v>22783</v>
      </c>
      <c r="D42" s="49">
        <v>25235</v>
      </c>
      <c r="E42" s="49">
        <v>19951</v>
      </c>
      <c r="F42" s="49">
        <v>21378</v>
      </c>
      <c r="G42" s="49">
        <v>25147</v>
      </c>
      <c r="H42" s="49">
        <v>32422</v>
      </c>
      <c r="I42" s="49">
        <v>28728</v>
      </c>
      <c r="J42" s="49">
        <v>32241</v>
      </c>
      <c r="K42" s="49">
        <v>30215</v>
      </c>
      <c r="L42" s="22">
        <f>SUM(B42:K42)</f>
        <v>262965</v>
      </c>
      <c r="M42" s="22">
        <f>L42/10</f>
        <v>26296.5</v>
      </c>
      <c r="N42" s="30">
        <f>(K42-B42)/B42</f>
        <v>0.21516187412024934</v>
      </c>
      <c r="O42" s="19"/>
    </row>
    <row r="43" spans="1:15" ht="12.75">
      <c r="A43" s="38" t="s">
        <v>22</v>
      </c>
      <c r="B43" s="21">
        <f aca="true" t="shared" si="3" ref="B43:G43">B42/365</f>
        <v>68.12328767123287</v>
      </c>
      <c r="C43" s="21">
        <f t="shared" si="3"/>
        <v>62.41917808219178</v>
      </c>
      <c r="D43" s="21">
        <f t="shared" si="3"/>
        <v>69.13698630136986</v>
      </c>
      <c r="E43" s="21">
        <f t="shared" si="3"/>
        <v>54.66027397260274</v>
      </c>
      <c r="F43" s="21">
        <f t="shared" si="3"/>
        <v>58.56986301369863</v>
      </c>
      <c r="G43" s="21">
        <f t="shared" si="3"/>
        <v>68.8958904109589</v>
      </c>
      <c r="H43" s="21">
        <f>H42/365</f>
        <v>88.82739726027397</v>
      </c>
      <c r="I43" s="21">
        <f>I42/365</f>
        <v>78.7068493150685</v>
      </c>
      <c r="J43" s="21">
        <f>J42/365</f>
        <v>88.33150684931506</v>
      </c>
      <c r="K43" s="21">
        <f>K42/365</f>
        <v>82.78082191780823</v>
      </c>
      <c r="L43" s="22" t="s">
        <v>3</v>
      </c>
      <c r="M43" s="22" t="s">
        <v>33</v>
      </c>
      <c r="N43" s="30">
        <f>(K43-B43)/B43</f>
        <v>0.2151618741202495</v>
      </c>
      <c r="O43" s="19"/>
    </row>
    <row r="46" spans="1:15" ht="12.75">
      <c r="A46" s="19"/>
      <c r="B46" s="19"/>
      <c r="C46" s="19"/>
      <c r="D46" s="50"/>
      <c r="E46" s="50"/>
      <c r="F46" s="50"/>
      <c r="G46" s="50"/>
      <c r="H46" s="50"/>
      <c r="I46" s="50"/>
      <c r="J46" s="50"/>
      <c r="K46" s="50"/>
      <c r="L46" s="36"/>
      <c r="M46" s="36"/>
      <c r="N46" s="19"/>
      <c r="O46" s="19"/>
    </row>
    <row r="49" spans="1:14" ht="15.75">
      <c r="A49" s="104" t="s">
        <v>57</v>
      </c>
      <c r="N49" s="19"/>
    </row>
    <row r="50" ht="12.75">
      <c r="N50" s="19"/>
    </row>
    <row r="52" spans="1:11" ht="15">
      <c r="A52" s="43" t="s">
        <v>38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5">
      <c r="A53" s="43" t="s">
        <v>53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3:14" ht="12.75">
      <c r="M54" s="19"/>
      <c r="N54" s="19"/>
    </row>
    <row r="55" spans="1:14" ht="12.75">
      <c r="A55" s="44" t="s">
        <v>54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59"/>
      <c r="N55" s="59"/>
    </row>
    <row r="56" spans="1:14" ht="12.75">
      <c r="A56" s="44" t="s">
        <v>44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59"/>
      <c r="N56" s="59"/>
    </row>
    <row r="57" spans="1:14" ht="12.75">
      <c r="A57" s="44" t="s">
        <v>45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4" ht="12.75">
      <c r="A58" s="4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60" spans="2:14" ht="18">
      <c r="B60" s="4" t="s">
        <v>0</v>
      </c>
      <c r="C60" s="5"/>
      <c r="D60" s="58"/>
      <c r="E60" s="50"/>
      <c r="F60" s="50"/>
      <c r="H60" s="53" t="s">
        <v>58</v>
      </c>
      <c r="I60" s="19"/>
      <c r="J60" s="19"/>
      <c r="K60" s="19"/>
      <c r="L60" s="19"/>
      <c r="M60" s="19"/>
      <c r="N60" s="19"/>
    </row>
    <row r="61" spans="2:14" ht="18">
      <c r="B61" s="4" t="s">
        <v>30</v>
      </c>
      <c r="C61" s="5"/>
      <c r="D61" s="58"/>
      <c r="E61" s="50"/>
      <c r="F61" s="50"/>
      <c r="G61" s="50"/>
      <c r="H61" s="19"/>
      <c r="I61" s="19"/>
      <c r="J61" s="19"/>
      <c r="K61" s="19"/>
      <c r="L61" s="54" t="s">
        <v>59</v>
      </c>
      <c r="M61" s="54"/>
      <c r="N61" s="19"/>
    </row>
    <row r="62" spans="1:14" ht="15">
      <c r="A62" s="66" t="s">
        <v>46</v>
      </c>
      <c r="B62" s="10"/>
      <c r="C62" s="10"/>
      <c r="D62" s="47"/>
      <c r="E62" s="47"/>
      <c r="F62" s="47"/>
      <c r="G62" s="47"/>
      <c r="H62" s="47"/>
      <c r="I62" s="47"/>
      <c r="J62" s="47"/>
      <c r="K62" s="47"/>
      <c r="L62" s="67" t="s">
        <v>32</v>
      </c>
      <c r="M62" s="68"/>
      <c r="N62" s="61"/>
    </row>
    <row r="63" spans="1:14" ht="12.75">
      <c r="A63" s="15"/>
      <c r="B63" s="15">
        <v>1995</v>
      </c>
      <c r="C63" s="15">
        <v>1996</v>
      </c>
      <c r="D63" s="48">
        <v>1997</v>
      </c>
      <c r="E63" s="48">
        <v>1998</v>
      </c>
      <c r="F63" s="48">
        <v>1999</v>
      </c>
      <c r="G63" s="48">
        <v>2000</v>
      </c>
      <c r="H63" s="48">
        <v>2001</v>
      </c>
      <c r="I63" s="48">
        <v>2002</v>
      </c>
      <c r="J63" s="48">
        <v>2003</v>
      </c>
      <c r="K63" s="48">
        <v>2004</v>
      </c>
      <c r="L63" s="16" t="s">
        <v>31</v>
      </c>
      <c r="M63" s="17" t="s">
        <v>43</v>
      </c>
      <c r="N63" s="18" t="s">
        <v>36</v>
      </c>
    </row>
    <row r="64" spans="1:14" ht="14.25">
      <c r="A64" s="20" t="s">
        <v>2</v>
      </c>
      <c r="B64" s="21">
        <v>1</v>
      </c>
      <c r="C64" s="21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1</v>
      </c>
      <c r="K64" s="49">
        <v>0</v>
      </c>
      <c r="L64" s="22">
        <f aca="true" t="shared" si="4" ref="L64:L72">SUM(B64:K64)</f>
        <v>2</v>
      </c>
      <c r="M64" s="22">
        <f aca="true" t="shared" si="5" ref="M64:M72">L64/10</f>
        <v>0.2</v>
      </c>
      <c r="N64" s="62" t="s">
        <v>3</v>
      </c>
    </row>
    <row r="65" spans="1:14" ht="15">
      <c r="A65" s="20" t="s">
        <v>28</v>
      </c>
      <c r="B65" s="21">
        <v>4</v>
      </c>
      <c r="C65" s="21">
        <v>2</v>
      </c>
      <c r="D65" s="49">
        <v>7</v>
      </c>
      <c r="E65" s="49">
        <v>8</v>
      </c>
      <c r="F65" s="49">
        <v>6</v>
      </c>
      <c r="G65" s="49">
        <v>6</v>
      </c>
      <c r="H65" s="49">
        <v>9</v>
      </c>
      <c r="I65" s="48">
        <v>15</v>
      </c>
      <c r="J65" s="49">
        <v>11</v>
      </c>
      <c r="K65" s="49">
        <v>7</v>
      </c>
      <c r="L65" s="22">
        <f t="shared" si="4"/>
        <v>75</v>
      </c>
      <c r="M65" s="22">
        <f t="shared" si="5"/>
        <v>7.5</v>
      </c>
      <c r="N65" s="45">
        <f aca="true" t="shared" si="6" ref="N65:N72">(K65-B65)/B65</f>
        <v>0.75</v>
      </c>
    </row>
    <row r="66" spans="1:14" ht="15">
      <c r="A66" s="20" t="s">
        <v>4</v>
      </c>
      <c r="B66" s="21">
        <v>18</v>
      </c>
      <c r="C66" s="21">
        <v>26</v>
      </c>
      <c r="D66" s="49">
        <v>20</v>
      </c>
      <c r="E66" s="49">
        <v>17</v>
      </c>
      <c r="F66" s="49">
        <v>14</v>
      </c>
      <c r="G66" s="49">
        <v>13</v>
      </c>
      <c r="H66" s="49">
        <v>17</v>
      </c>
      <c r="I66" s="49">
        <v>13</v>
      </c>
      <c r="J66" s="49">
        <v>13</v>
      </c>
      <c r="K66" s="49">
        <v>20</v>
      </c>
      <c r="L66" s="22">
        <f t="shared" si="4"/>
        <v>171</v>
      </c>
      <c r="M66" s="22">
        <f t="shared" si="5"/>
        <v>17.1</v>
      </c>
      <c r="N66" s="45">
        <f t="shared" si="6"/>
        <v>0.1111111111111111</v>
      </c>
    </row>
    <row r="67" spans="1:14" ht="15">
      <c r="A67" s="20" t="s">
        <v>5</v>
      </c>
      <c r="B67" s="21">
        <v>119</v>
      </c>
      <c r="C67" s="21">
        <v>88</v>
      </c>
      <c r="D67" s="49">
        <v>110</v>
      </c>
      <c r="E67" s="49">
        <v>77</v>
      </c>
      <c r="F67" s="49">
        <v>119</v>
      </c>
      <c r="G67" s="49">
        <v>97</v>
      </c>
      <c r="H67" s="49">
        <v>141</v>
      </c>
      <c r="I67" s="49">
        <v>131</v>
      </c>
      <c r="J67" s="49">
        <v>140</v>
      </c>
      <c r="K67" s="48">
        <v>143</v>
      </c>
      <c r="L67" s="22">
        <f t="shared" si="4"/>
        <v>1165</v>
      </c>
      <c r="M67" s="22">
        <f t="shared" si="5"/>
        <v>116.5</v>
      </c>
      <c r="N67" s="45">
        <f t="shared" si="6"/>
        <v>0.20168067226890757</v>
      </c>
    </row>
    <row r="68" spans="1:14" ht="14.25">
      <c r="A68" s="24" t="s">
        <v>29</v>
      </c>
      <c r="B68" s="21">
        <v>287</v>
      </c>
      <c r="C68" s="21">
        <v>239</v>
      </c>
      <c r="D68" s="49">
        <v>167</v>
      </c>
      <c r="E68" s="49">
        <v>113</v>
      </c>
      <c r="F68" s="49">
        <v>118</v>
      </c>
      <c r="G68" s="49">
        <v>145</v>
      </c>
      <c r="H68" s="49">
        <v>104</v>
      </c>
      <c r="I68" s="49">
        <v>118</v>
      </c>
      <c r="J68" s="49">
        <v>143</v>
      </c>
      <c r="K68" s="49">
        <v>140</v>
      </c>
      <c r="L68" s="22">
        <f t="shared" si="4"/>
        <v>1574</v>
      </c>
      <c r="M68" s="22">
        <f t="shared" si="5"/>
        <v>157.4</v>
      </c>
      <c r="N68" s="62">
        <f t="shared" si="6"/>
        <v>-0.5121951219512195</v>
      </c>
    </row>
    <row r="69" spans="1:14" ht="14.25">
      <c r="A69" s="24" t="s">
        <v>27</v>
      </c>
      <c r="B69" s="21">
        <v>498</v>
      </c>
      <c r="C69" s="21">
        <v>461</v>
      </c>
      <c r="D69" s="49">
        <v>522</v>
      </c>
      <c r="E69" s="49">
        <v>411</v>
      </c>
      <c r="F69" s="49">
        <v>509</v>
      </c>
      <c r="G69" s="49">
        <v>501</v>
      </c>
      <c r="H69" s="49">
        <v>469</v>
      </c>
      <c r="I69" s="49">
        <v>407</v>
      </c>
      <c r="J69" s="49">
        <v>388</v>
      </c>
      <c r="K69" s="49">
        <v>359</v>
      </c>
      <c r="L69" s="22">
        <f t="shared" si="4"/>
        <v>4525</v>
      </c>
      <c r="M69" s="22">
        <f t="shared" si="5"/>
        <v>452.5</v>
      </c>
      <c r="N69" s="62">
        <f t="shared" si="6"/>
        <v>-0.2791164658634538</v>
      </c>
    </row>
    <row r="70" spans="1:14" ht="14.25">
      <c r="A70" s="20" t="s">
        <v>6</v>
      </c>
      <c r="B70" s="21">
        <v>117</v>
      </c>
      <c r="C70" s="21">
        <v>134</v>
      </c>
      <c r="D70" s="49">
        <v>142</v>
      </c>
      <c r="E70" s="49">
        <v>76</v>
      </c>
      <c r="F70" s="49">
        <v>75</v>
      </c>
      <c r="G70" s="49">
        <v>60</v>
      </c>
      <c r="H70" s="49">
        <v>60</v>
      </c>
      <c r="I70" s="49">
        <v>80</v>
      </c>
      <c r="J70" s="49">
        <v>56</v>
      </c>
      <c r="K70" s="49">
        <v>45</v>
      </c>
      <c r="L70" s="22">
        <f t="shared" si="4"/>
        <v>845</v>
      </c>
      <c r="M70" s="22">
        <f t="shared" si="5"/>
        <v>84.5</v>
      </c>
      <c r="N70" s="62">
        <f t="shared" si="6"/>
        <v>-0.6153846153846154</v>
      </c>
    </row>
    <row r="71" spans="1:14" ht="14.25">
      <c r="A71" s="20" t="s">
        <v>7</v>
      </c>
      <c r="B71" s="21">
        <v>249</v>
      </c>
      <c r="C71" s="21">
        <v>228</v>
      </c>
      <c r="D71" s="49">
        <v>260</v>
      </c>
      <c r="E71" s="49">
        <v>150</v>
      </c>
      <c r="F71" s="49">
        <v>203</v>
      </c>
      <c r="G71" s="49">
        <v>152</v>
      </c>
      <c r="H71" s="49">
        <v>170</v>
      </c>
      <c r="I71" s="49">
        <v>214</v>
      </c>
      <c r="J71" s="48">
        <v>285</v>
      </c>
      <c r="K71" s="49">
        <v>164</v>
      </c>
      <c r="L71" s="22">
        <f t="shared" si="4"/>
        <v>2075</v>
      </c>
      <c r="M71" s="22">
        <f t="shared" si="5"/>
        <v>207.5</v>
      </c>
      <c r="N71" s="62">
        <f t="shared" si="6"/>
        <v>-0.3413654618473896</v>
      </c>
    </row>
    <row r="72" spans="1:14" ht="15">
      <c r="A72" s="20" t="s">
        <v>8</v>
      </c>
      <c r="B72" s="21">
        <v>3034</v>
      </c>
      <c r="C72" s="21">
        <v>2780</v>
      </c>
      <c r="D72" s="49">
        <v>3357</v>
      </c>
      <c r="E72" s="49">
        <v>3199</v>
      </c>
      <c r="F72" s="49">
        <v>3128</v>
      </c>
      <c r="G72" s="49">
        <v>3477</v>
      </c>
      <c r="H72" s="49">
        <v>3824</v>
      </c>
      <c r="I72" s="49">
        <v>3343</v>
      </c>
      <c r="J72" s="49">
        <v>3025</v>
      </c>
      <c r="K72" s="48">
        <v>4201</v>
      </c>
      <c r="L72" s="22">
        <f t="shared" si="4"/>
        <v>33368</v>
      </c>
      <c r="M72" s="22">
        <f t="shared" si="5"/>
        <v>3336.8</v>
      </c>
      <c r="N72" s="45">
        <f t="shared" si="6"/>
        <v>0.38464073829927486</v>
      </c>
    </row>
    <row r="73" spans="1:14" ht="14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63"/>
    </row>
    <row r="74" spans="1:14" ht="15">
      <c r="A74" s="115" t="s">
        <v>35</v>
      </c>
      <c r="B74" s="19"/>
      <c r="C74" s="19"/>
      <c r="D74" s="51" t="s">
        <v>47</v>
      </c>
      <c r="E74" s="33"/>
      <c r="F74" s="33"/>
      <c r="G74" s="52"/>
      <c r="H74" s="52"/>
      <c r="I74" s="52"/>
      <c r="J74" s="52"/>
      <c r="K74" s="52"/>
      <c r="L74" s="67" t="s">
        <v>26</v>
      </c>
      <c r="M74" s="12"/>
      <c r="N74" s="61"/>
    </row>
    <row r="75" spans="1:14" ht="12.75">
      <c r="A75" s="19"/>
      <c r="B75" s="19"/>
      <c r="C75" s="19"/>
      <c r="D75" s="15"/>
      <c r="E75" s="15">
        <v>1998</v>
      </c>
      <c r="F75" s="15">
        <v>1999</v>
      </c>
      <c r="G75" s="48">
        <v>2000</v>
      </c>
      <c r="H75" s="48">
        <v>2001</v>
      </c>
      <c r="I75" s="48">
        <v>2002</v>
      </c>
      <c r="J75" s="48">
        <v>2003</v>
      </c>
      <c r="K75" s="48">
        <v>2004</v>
      </c>
      <c r="L75" s="16" t="s">
        <v>25</v>
      </c>
      <c r="M75" s="17" t="s">
        <v>42</v>
      </c>
      <c r="N75" s="18" t="s">
        <v>37</v>
      </c>
    </row>
    <row r="76" spans="1:14" ht="14.25">
      <c r="A76" s="19"/>
      <c r="B76" s="19"/>
      <c r="C76" s="19"/>
      <c r="D76" s="20" t="s">
        <v>2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1</v>
      </c>
      <c r="K76" s="49">
        <v>0</v>
      </c>
      <c r="L76" s="22">
        <f aca="true" t="shared" si="7" ref="L76:L84">SUM(E76:K76)</f>
        <v>1</v>
      </c>
      <c r="M76" s="22">
        <f aca="true" t="shared" si="8" ref="M76:M84">L76/7</f>
        <v>0.14285714285714285</v>
      </c>
      <c r="N76" s="64" t="e">
        <f aca="true" t="shared" si="9" ref="N76:N84">(K76-E76)/E76</f>
        <v>#DIV/0!</v>
      </c>
    </row>
    <row r="77" spans="1:14" ht="14.25">
      <c r="A77" s="19"/>
      <c r="B77" s="19"/>
      <c r="C77" s="19"/>
      <c r="D77" s="20" t="s">
        <v>28</v>
      </c>
      <c r="E77" s="49">
        <v>8</v>
      </c>
      <c r="F77" s="49">
        <v>6</v>
      </c>
      <c r="G77" s="49">
        <v>6</v>
      </c>
      <c r="H77" s="49">
        <v>9</v>
      </c>
      <c r="I77" s="48">
        <v>15</v>
      </c>
      <c r="J77" s="49">
        <v>11</v>
      </c>
      <c r="K77" s="49">
        <v>7</v>
      </c>
      <c r="L77" s="22">
        <f t="shared" si="7"/>
        <v>62</v>
      </c>
      <c r="M77" s="22">
        <f t="shared" si="8"/>
        <v>8.857142857142858</v>
      </c>
      <c r="N77" s="64">
        <f t="shared" si="9"/>
        <v>-0.125</v>
      </c>
    </row>
    <row r="78" spans="1:14" ht="15">
      <c r="A78" s="19"/>
      <c r="B78" s="19"/>
      <c r="C78" s="19"/>
      <c r="D78" s="20" t="s">
        <v>4</v>
      </c>
      <c r="E78" s="49">
        <v>17</v>
      </c>
      <c r="F78" s="49">
        <v>14</v>
      </c>
      <c r="G78" s="49">
        <v>13</v>
      </c>
      <c r="H78" s="49">
        <v>17</v>
      </c>
      <c r="I78" s="49">
        <v>13</v>
      </c>
      <c r="J78" s="49">
        <v>13</v>
      </c>
      <c r="K78" s="49">
        <v>20</v>
      </c>
      <c r="L78" s="22">
        <f t="shared" si="7"/>
        <v>107</v>
      </c>
      <c r="M78" s="22">
        <f t="shared" si="8"/>
        <v>15.285714285714286</v>
      </c>
      <c r="N78" s="46">
        <f t="shared" si="9"/>
        <v>0.17647058823529413</v>
      </c>
    </row>
    <row r="79" spans="1:14" ht="15">
      <c r="A79" s="19"/>
      <c r="B79" s="19"/>
      <c r="C79" s="19"/>
      <c r="D79" s="20" t="s">
        <v>5</v>
      </c>
      <c r="E79" s="49">
        <v>77</v>
      </c>
      <c r="F79" s="49">
        <v>119</v>
      </c>
      <c r="G79" s="49">
        <v>97</v>
      </c>
      <c r="H79" s="49">
        <v>141</v>
      </c>
      <c r="I79" s="49">
        <v>131</v>
      </c>
      <c r="J79" s="49">
        <v>140</v>
      </c>
      <c r="K79" s="48">
        <v>143</v>
      </c>
      <c r="L79" s="22">
        <f t="shared" si="7"/>
        <v>848</v>
      </c>
      <c r="M79" s="22">
        <f t="shared" si="8"/>
        <v>121.14285714285714</v>
      </c>
      <c r="N79" s="46">
        <f t="shared" si="9"/>
        <v>0.8571428571428571</v>
      </c>
    </row>
    <row r="80" spans="1:15" ht="15">
      <c r="A80" s="19"/>
      <c r="B80" s="19"/>
      <c r="C80" s="19"/>
      <c r="D80" s="24" t="s">
        <v>29</v>
      </c>
      <c r="E80" s="49">
        <v>113</v>
      </c>
      <c r="F80" s="49">
        <v>118</v>
      </c>
      <c r="G80" s="49">
        <v>145</v>
      </c>
      <c r="H80" s="49">
        <v>104</v>
      </c>
      <c r="I80" s="49">
        <v>118</v>
      </c>
      <c r="J80" s="49">
        <v>143</v>
      </c>
      <c r="K80" s="49">
        <v>140</v>
      </c>
      <c r="L80" s="22">
        <f t="shared" si="7"/>
        <v>881</v>
      </c>
      <c r="M80" s="22">
        <f t="shared" si="8"/>
        <v>125.85714285714286</v>
      </c>
      <c r="N80" s="46">
        <f t="shared" si="9"/>
        <v>0.23893805309734514</v>
      </c>
      <c r="O80" s="19"/>
    </row>
    <row r="81" spans="1:15" ht="14.25">
      <c r="A81" s="19"/>
      <c r="B81" s="19"/>
      <c r="C81" s="19"/>
      <c r="D81" s="24" t="s">
        <v>27</v>
      </c>
      <c r="E81" s="49">
        <v>411</v>
      </c>
      <c r="F81" s="49">
        <v>509</v>
      </c>
      <c r="G81" s="49">
        <v>501</v>
      </c>
      <c r="H81" s="49">
        <v>469</v>
      </c>
      <c r="I81" s="49">
        <v>407</v>
      </c>
      <c r="J81" s="49">
        <v>388</v>
      </c>
      <c r="K81" s="49">
        <v>359</v>
      </c>
      <c r="L81" s="22">
        <f t="shared" si="7"/>
        <v>3044</v>
      </c>
      <c r="M81" s="22">
        <f t="shared" si="8"/>
        <v>434.85714285714283</v>
      </c>
      <c r="N81" s="64">
        <f t="shared" si="9"/>
        <v>-0.12652068126520682</v>
      </c>
      <c r="O81" s="19"/>
    </row>
    <row r="82" spans="1:15" ht="14.25">
      <c r="A82" s="19"/>
      <c r="B82" s="19"/>
      <c r="C82" s="19"/>
      <c r="D82" s="20" t="s">
        <v>6</v>
      </c>
      <c r="E82" s="49">
        <v>76</v>
      </c>
      <c r="F82" s="49">
        <v>75</v>
      </c>
      <c r="G82" s="49">
        <v>60</v>
      </c>
      <c r="H82" s="49">
        <v>60</v>
      </c>
      <c r="I82" s="49">
        <v>80</v>
      </c>
      <c r="J82" s="49">
        <v>56</v>
      </c>
      <c r="K82" s="49">
        <v>45</v>
      </c>
      <c r="L82" s="22">
        <f t="shared" si="7"/>
        <v>452</v>
      </c>
      <c r="M82" s="22">
        <f t="shared" si="8"/>
        <v>64.57142857142857</v>
      </c>
      <c r="N82" s="64">
        <f t="shared" si="9"/>
        <v>-0.40789473684210525</v>
      </c>
      <c r="O82" s="19"/>
    </row>
    <row r="83" spans="1:15" ht="15">
      <c r="A83" s="19"/>
      <c r="B83" s="19"/>
      <c r="C83" s="19"/>
      <c r="D83" s="20" t="s">
        <v>7</v>
      </c>
      <c r="E83" s="49">
        <v>150</v>
      </c>
      <c r="F83" s="49">
        <v>203</v>
      </c>
      <c r="G83" s="49">
        <v>152</v>
      </c>
      <c r="H83" s="49">
        <v>170</v>
      </c>
      <c r="I83" s="49">
        <v>214</v>
      </c>
      <c r="J83" s="48">
        <v>285</v>
      </c>
      <c r="K83" s="49">
        <v>164</v>
      </c>
      <c r="L83" s="22">
        <f t="shared" si="7"/>
        <v>1338</v>
      </c>
      <c r="M83" s="22">
        <f t="shared" si="8"/>
        <v>191.14285714285714</v>
      </c>
      <c r="N83" s="46">
        <f t="shared" si="9"/>
        <v>0.09333333333333334</v>
      </c>
      <c r="O83" s="19"/>
    </row>
    <row r="84" spans="1:15" ht="15">
      <c r="A84" s="19"/>
      <c r="B84" s="19"/>
      <c r="C84" s="19"/>
      <c r="D84" s="20" t="s">
        <v>8</v>
      </c>
      <c r="E84" s="49">
        <v>3199</v>
      </c>
      <c r="F84" s="49">
        <v>3128</v>
      </c>
      <c r="G84" s="49">
        <v>3477</v>
      </c>
      <c r="H84" s="49">
        <v>3824</v>
      </c>
      <c r="I84" s="49">
        <v>3343</v>
      </c>
      <c r="J84" s="49">
        <v>3025</v>
      </c>
      <c r="K84" s="48">
        <v>4201</v>
      </c>
      <c r="L84" s="22">
        <f t="shared" si="7"/>
        <v>24197</v>
      </c>
      <c r="M84" s="22">
        <f t="shared" si="8"/>
        <v>3456.714285714286</v>
      </c>
      <c r="N84" s="46">
        <f t="shared" si="9"/>
        <v>0.31322288215067207</v>
      </c>
      <c r="O84" s="19"/>
    </row>
    <row r="88" ht="12.75">
      <c r="O88" s="19"/>
    </row>
    <row r="89" ht="12.75">
      <c r="O89" s="41"/>
    </row>
    <row r="90" ht="12.75">
      <c r="O90" s="41"/>
    </row>
    <row r="91" ht="12.75">
      <c r="O91" s="41"/>
    </row>
    <row r="92" spans="1:15" ht="15">
      <c r="A92" s="9" t="s">
        <v>48</v>
      </c>
      <c r="B92" s="10"/>
      <c r="C92" s="10"/>
      <c r="D92" s="47"/>
      <c r="E92" s="47"/>
      <c r="F92" s="47"/>
      <c r="G92" s="47"/>
      <c r="H92" s="47"/>
      <c r="I92" s="47"/>
      <c r="J92" s="47"/>
      <c r="K92" s="47"/>
      <c r="L92" s="67" t="s">
        <v>32</v>
      </c>
      <c r="M92" s="12"/>
      <c r="N92" s="61"/>
      <c r="O92" s="41"/>
    </row>
    <row r="93" spans="1:14" ht="12.75">
      <c r="A93" s="29"/>
      <c r="B93" s="15">
        <v>1995</v>
      </c>
      <c r="C93" s="15">
        <v>1996</v>
      </c>
      <c r="D93" s="48">
        <v>1997</v>
      </c>
      <c r="E93" s="48">
        <v>1998</v>
      </c>
      <c r="F93" s="48">
        <v>1999</v>
      </c>
      <c r="G93" s="48">
        <v>2000</v>
      </c>
      <c r="H93" s="48">
        <v>2001</v>
      </c>
      <c r="I93" s="48">
        <v>2002</v>
      </c>
      <c r="J93" s="48">
        <v>2003</v>
      </c>
      <c r="K93" s="48">
        <v>2004</v>
      </c>
      <c r="L93" s="16" t="s">
        <v>31</v>
      </c>
      <c r="M93" s="17" t="s">
        <v>43</v>
      </c>
      <c r="N93" s="18" t="s">
        <v>36</v>
      </c>
    </row>
    <row r="94" spans="1:14" ht="15">
      <c r="A94" s="20" t="s">
        <v>10</v>
      </c>
      <c r="B94" s="21">
        <v>844</v>
      </c>
      <c r="C94" s="21">
        <v>733</v>
      </c>
      <c r="D94" s="49">
        <v>834</v>
      </c>
      <c r="E94" s="49">
        <v>608</v>
      </c>
      <c r="F94" s="49">
        <v>680</v>
      </c>
      <c r="G94" s="49">
        <v>616</v>
      </c>
      <c r="H94" s="49">
        <v>846</v>
      </c>
      <c r="I94" s="49">
        <v>1012</v>
      </c>
      <c r="J94" s="49">
        <v>1315</v>
      </c>
      <c r="K94" s="48">
        <v>1388</v>
      </c>
      <c r="L94" s="22">
        <f>SUM(B94:K94)</f>
        <v>8876</v>
      </c>
      <c r="M94" s="22">
        <f>L94/10</f>
        <v>887.6</v>
      </c>
      <c r="N94" s="46">
        <f>(K94-B94)/B94</f>
        <v>0.6445497630331753</v>
      </c>
    </row>
    <row r="95" spans="1:14" ht="14.25">
      <c r="A95" s="20" t="s">
        <v>11</v>
      </c>
      <c r="B95" s="21">
        <v>31</v>
      </c>
      <c r="C95" s="21">
        <v>39</v>
      </c>
      <c r="D95" s="49">
        <v>23</v>
      </c>
      <c r="E95" s="49">
        <v>16</v>
      </c>
      <c r="F95" s="49">
        <v>12</v>
      </c>
      <c r="G95" s="49">
        <v>13</v>
      </c>
      <c r="H95" s="49">
        <v>27</v>
      </c>
      <c r="I95" s="49">
        <v>15</v>
      </c>
      <c r="J95" s="49">
        <v>28</v>
      </c>
      <c r="K95" s="49">
        <v>20</v>
      </c>
      <c r="L95" s="22">
        <f>SUM(B95:K95)</f>
        <v>224</v>
      </c>
      <c r="M95" s="22">
        <f>L95/10</f>
        <v>22.4</v>
      </c>
      <c r="N95" s="64">
        <f>(K95-B95)/B95</f>
        <v>-0.3548387096774194</v>
      </c>
    </row>
    <row r="96" spans="1:14" ht="15">
      <c r="A96" s="20" t="s">
        <v>12</v>
      </c>
      <c r="B96" s="21">
        <v>99</v>
      </c>
      <c r="C96" s="21">
        <v>1344</v>
      </c>
      <c r="D96" s="49">
        <v>949</v>
      </c>
      <c r="E96" s="49">
        <v>562</v>
      </c>
      <c r="F96" s="49">
        <v>613</v>
      </c>
      <c r="G96" s="49">
        <v>545</v>
      </c>
      <c r="H96" s="49">
        <v>668</v>
      </c>
      <c r="I96" s="49">
        <v>943</v>
      </c>
      <c r="J96" s="49">
        <v>989</v>
      </c>
      <c r="K96" s="48">
        <v>1419</v>
      </c>
      <c r="L96" s="22">
        <f>SUM(B96:K96)</f>
        <v>8131</v>
      </c>
      <c r="M96" s="22">
        <f>L96/10</f>
        <v>813.1</v>
      </c>
      <c r="N96" s="46">
        <f>(K96-B96)/B96</f>
        <v>13.333333333333334</v>
      </c>
    </row>
    <row r="97" spans="1:14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63"/>
    </row>
    <row r="98" spans="1:14" ht="15">
      <c r="A98" s="44" t="s">
        <v>35</v>
      </c>
      <c r="B98" s="19"/>
      <c r="C98" s="19"/>
      <c r="D98" s="56" t="s">
        <v>49</v>
      </c>
      <c r="E98" s="32"/>
      <c r="F98" s="32"/>
      <c r="G98" s="57"/>
      <c r="H98" s="52"/>
      <c r="I98" s="52"/>
      <c r="J98" s="52"/>
      <c r="K98" s="52"/>
      <c r="L98" s="67" t="s">
        <v>26</v>
      </c>
      <c r="M98" s="12"/>
      <c r="N98" s="61"/>
    </row>
    <row r="99" spans="1:14" ht="12.75">
      <c r="A99" s="19"/>
      <c r="B99" s="19"/>
      <c r="C99" s="19"/>
      <c r="D99" s="15"/>
      <c r="E99" s="15">
        <v>1998</v>
      </c>
      <c r="F99" s="15">
        <v>1999</v>
      </c>
      <c r="G99" s="48">
        <v>2000</v>
      </c>
      <c r="H99" s="48">
        <v>2001</v>
      </c>
      <c r="I99" s="48">
        <v>2002</v>
      </c>
      <c r="J99" s="48">
        <v>2003</v>
      </c>
      <c r="K99" s="48">
        <v>2004</v>
      </c>
      <c r="L99" s="16" t="s">
        <v>25</v>
      </c>
      <c r="M99" s="17" t="s">
        <v>42</v>
      </c>
      <c r="N99" s="18" t="s">
        <v>37</v>
      </c>
    </row>
    <row r="100" spans="1:14" ht="15">
      <c r="A100" s="19"/>
      <c r="B100" s="19"/>
      <c r="C100" s="19"/>
      <c r="D100" s="20" t="s">
        <v>10</v>
      </c>
      <c r="E100" s="49">
        <v>608</v>
      </c>
      <c r="F100" s="49">
        <v>680</v>
      </c>
      <c r="G100" s="49">
        <v>616</v>
      </c>
      <c r="H100" s="49">
        <v>846</v>
      </c>
      <c r="I100" s="49">
        <v>1012</v>
      </c>
      <c r="J100" s="49">
        <v>1315</v>
      </c>
      <c r="K100" s="48">
        <v>1388</v>
      </c>
      <c r="L100" s="22">
        <f>SUM(E100:K100)</f>
        <v>6465</v>
      </c>
      <c r="M100" s="22">
        <f>L100/7</f>
        <v>923.5714285714286</v>
      </c>
      <c r="N100" s="46">
        <f>(K100-E100)/E100</f>
        <v>1.2828947368421053</v>
      </c>
    </row>
    <row r="101" spans="1:14" ht="15">
      <c r="A101" s="19"/>
      <c r="B101" s="19"/>
      <c r="C101" s="19"/>
      <c r="D101" s="20" t="s">
        <v>11</v>
      </c>
      <c r="E101" s="49">
        <v>16</v>
      </c>
      <c r="F101" s="49">
        <v>12</v>
      </c>
      <c r="G101" s="49">
        <v>13</v>
      </c>
      <c r="H101" s="49">
        <v>27</v>
      </c>
      <c r="I101" s="49">
        <v>15</v>
      </c>
      <c r="J101" s="49">
        <v>28</v>
      </c>
      <c r="K101" s="49">
        <v>20</v>
      </c>
      <c r="L101" s="22">
        <f>SUM(E101:K101)</f>
        <v>131</v>
      </c>
      <c r="M101" s="22">
        <f>L101/7</f>
        <v>18.714285714285715</v>
      </c>
      <c r="N101" s="46">
        <f>(K101-E101)/E101</f>
        <v>0.25</v>
      </c>
    </row>
    <row r="102" spans="1:14" ht="15">
      <c r="A102" s="19"/>
      <c r="B102" s="19"/>
      <c r="C102" s="19"/>
      <c r="D102" s="20" t="s">
        <v>12</v>
      </c>
      <c r="E102" s="49">
        <v>562</v>
      </c>
      <c r="F102" s="49">
        <v>613</v>
      </c>
      <c r="G102" s="49">
        <v>545</v>
      </c>
      <c r="H102" s="49">
        <v>668</v>
      </c>
      <c r="I102" s="49">
        <v>943</v>
      </c>
      <c r="J102" s="49">
        <v>989</v>
      </c>
      <c r="K102" s="48">
        <v>1419</v>
      </c>
      <c r="L102" s="22">
        <f>SUM(E102:K102)</f>
        <v>5739</v>
      </c>
      <c r="M102" s="22">
        <f>L102/7</f>
        <v>819.8571428571429</v>
      </c>
      <c r="N102" s="46">
        <f>(K102-E102)/E102</f>
        <v>1.5249110320284698</v>
      </c>
    </row>
    <row r="106" spans="1:14" ht="15">
      <c r="A106" s="65" t="s">
        <v>34</v>
      </c>
      <c r="B106" s="33"/>
      <c r="C106" s="33"/>
      <c r="D106" s="47"/>
      <c r="E106" s="47"/>
      <c r="F106" s="47"/>
      <c r="G106" s="47"/>
      <c r="H106" s="47"/>
      <c r="I106" s="47"/>
      <c r="J106" s="47"/>
      <c r="K106" s="47"/>
      <c r="L106" s="67" t="s">
        <v>32</v>
      </c>
      <c r="M106" s="12"/>
      <c r="N106" s="61"/>
    </row>
    <row r="107" spans="1:14" ht="12.75">
      <c r="A107" s="24" t="s">
        <v>14</v>
      </c>
      <c r="B107" s="15">
        <v>1995</v>
      </c>
      <c r="C107" s="15">
        <v>1996</v>
      </c>
      <c r="D107" s="48">
        <v>1997</v>
      </c>
      <c r="E107" s="48">
        <v>1998</v>
      </c>
      <c r="F107" s="48">
        <v>1999</v>
      </c>
      <c r="G107" s="48">
        <v>2000</v>
      </c>
      <c r="H107" s="48">
        <v>2001</v>
      </c>
      <c r="I107" s="48">
        <v>2002</v>
      </c>
      <c r="J107" s="48">
        <v>2003</v>
      </c>
      <c r="K107" s="48">
        <v>2004</v>
      </c>
      <c r="L107" s="16" t="s">
        <v>31</v>
      </c>
      <c r="M107" s="17" t="s">
        <v>43</v>
      </c>
      <c r="N107" s="18" t="s">
        <v>36</v>
      </c>
    </row>
    <row r="108" spans="1:14" ht="14.25">
      <c r="A108" s="24" t="s">
        <v>15</v>
      </c>
      <c r="B108" s="21">
        <v>0</v>
      </c>
      <c r="C108" s="21">
        <v>2</v>
      </c>
      <c r="D108" s="49">
        <v>1</v>
      </c>
      <c r="E108" s="49">
        <v>2</v>
      </c>
      <c r="F108" s="49">
        <v>0</v>
      </c>
      <c r="G108" s="49">
        <v>1</v>
      </c>
      <c r="H108" s="49">
        <v>0</v>
      </c>
      <c r="I108" s="49">
        <v>0</v>
      </c>
      <c r="J108" s="49">
        <v>0</v>
      </c>
      <c r="K108" s="49">
        <v>0</v>
      </c>
      <c r="L108" s="22">
        <f>SUM(B108:K108)</f>
        <v>6</v>
      </c>
      <c r="M108" s="22">
        <f>L108/10</f>
        <v>0.6</v>
      </c>
      <c r="N108" s="62" t="s">
        <v>3</v>
      </c>
    </row>
    <row r="109" spans="1:14" ht="14.25">
      <c r="A109" s="24" t="s">
        <v>16</v>
      </c>
      <c r="B109" s="21">
        <v>100</v>
      </c>
      <c r="C109" s="21">
        <v>99</v>
      </c>
      <c r="D109" s="49">
        <v>82</v>
      </c>
      <c r="E109" s="49">
        <v>77</v>
      </c>
      <c r="F109" s="49">
        <v>68</v>
      </c>
      <c r="G109" s="49">
        <v>64</v>
      </c>
      <c r="H109" s="49">
        <v>81</v>
      </c>
      <c r="I109" s="49">
        <v>42</v>
      </c>
      <c r="J109" s="49">
        <v>88</v>
      </c>
      <c r="K109" s="49">
        <v>60</v>
      </c>
      <c r="L109" s="22">
        <f>SUM(B109:K109)</f>
        <v>761</v>
      </c>
      <c r="M109" s="22">
        <f>L109/10</f>
        <v>76.1</v>
      </c>
      <c r="N109" s="64">
        <f>(K109-B109)/B109</f>
        <v>-0.4</v>
      </c>
    </row>
    <row r="110" spans="1:14" ht="14.25">
      <c r="A110" s="24" t="s">
        <v>17</v>
      </c>
      <c r="B110" s="21">
        <v>266</v>
      </c>
      <c r="C110" s="21">
        <v>261</v>
      </c>
      <c r="D110" s="49">
        <v>237</v>
      </c>
      <c r="E110" s="49">
        <v>201</v>
      </c>
      <c r="F110" s="49">
        <v>170</v>
      </c>
      <c r="G110" s="49">
        <v>195</v>
      </c>
      <c r="H110" s="49">
        <v>176</v>
      </c>
      <c r="I110" s="49">
        <v>202</v>
      </c>
      <c r="J110" s="49">
        <v>258</v>
      </c>
      <c r="K110" s="49">
        <v>147</v>
      </c>
      <c r="L110" s="22">
        <f>SUM(B110:K110)</f>
        <v>2113</v>
      </c>
      <c r="M110" s="22">
        <f>L110/10</f>
        <v>211.3</v>
      </c>
      <c r="N110" s="64">
        <f>(K110-B110)/B110</f>
        <v>-0.4473684210526316</v>
      </c>
    </row>
    <row r="111" spans="1:14" ht="12.75">
      <c r="A111" s="24" t="s">
        <v>18</v>
      </c>
      <c r="B111" s="15">
        <v>1995</v>
      </c>
      <c r="C111" s="15">
        <v>1996</v>
      </c>
      <c r="D111" s="48">
        <v>1997</v>
      </c>
      <c r="E111" s="48">
        <v>1998</v>
      </c>
      <c r="F111" s="48">
        <v>1999</v>
      </c>
      <c r="G111" s="48">
        <v>2000</v>
      </c>
      <c r="H111" s="48">
        <v>2001</v>
      </c>
      <c r="I111" s="48">
        <v>2002</v>
      </c>
      <c r="J111" s="48">
        <v>2003</v>
      </c>
      <c r="K111" s="48">
        <v>2004</v>
      </c>
      <c r="L111" s="16" t="s">
        <v>31</v>
      </c>
      <c r="M111" s="17" t="s">
        <v>43</v>
      </c>
      <c r="N111" s="18" t="s">
        <v>36</v>
      </c>
    </row>
    <row r="112" spans="1:14" ht="14.25">
      <c r="A112" s="24" t="s">
        <v>19</v>
      </c>
      <c r="B112" s="21">
        <v>3616</v>
      </c>
      <c r="C112" s="21">
        <v>2780</v>
      </c>
      <c r="D112" s="49">
        <v>3357</v>
      </c>
      <c r="E112" s="49">
        <v>3241</v>
      </c>
      <c r="F112" s="49">
        <v>3133</v>
      </c>
      <c r="G112" s="49">
        <v>3209</v>
      </c>
      <c r="H112" s="49">
        <v>2870</v>
      </c>
      <c r="I112" s="49">
        <v>3086</v>
      </c>
      <c r="J112" s="49">
        <v>3631</v>
      </c>
      <c r="K112" s="49">
        <v>2886</v>
      </c>
      <c r="L112" s="22">
        <f>SUM(B112:K112)</f>
        <v>31809</v>
      </c>
      <c r="M112" s="22">
        <f>L112/10</f>
        <v>3180.9</v>
      </c>
      <c r="N112" s="64">
        <f>(K112-B112)/B112</f>
        <v>-0.20188053097345132</v>
      </c>
    </row>
    <row r="113" spans="1:14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63"/>
    </row>
    <row r="114" spans="1:14" ht="15">
      <c r="A114" s="44" t="s">
        <v>35</v>
      </c>
      <c r="B114" s="19"/>
      <c r="C114" s="19"/>
      <c r="D114" s="56" t="s">
        <v>50</v>
      </c>
      <c r="E114" s="33"/>
      <c r="F114" s="33"/>
      <c r="G114" s="52"/>
      <c r="H114" s="52"/>
      <c r="I114" s="52"/>
      <c r="J114" s="52"/>
      <c r="K114" s="52"/>
      <c r="L114" s="67" t="s">
        <v>26</v>
      </c>
      <c r="M114" s="12"/>
      <c r="N114" s="61"/>
    </row>
    <row r="115" spans="1:14" ht="12.75">
      <c r="A115" s="19"/>
      <c r="B115" s="19"/>
      <c r="C115" s="19"/>
      <c r="D115" s="24" t="s">
        <v>14</v>
      </c>
      <c r="E115" s="15">
        <v>1998</v>
      </c>
      <c r="F115" s="15">
        <v>1999</v>
      </c>
      <c r="G115" s="48">
        <v>2000</v>
      </c>
      <c r="H115" s="48">
        <v>2001</v>
      </c>
      <c r="I115" s="48">
        <v>2002</v>
      </c>
      <c r="J115" s="48">
        <v>2003</v>
      </c>
      <c r="K115" s="48">
        <v>2004</v>
      </c>
      <c r="L115" s="16" t="s">
        <v>25</v>
      </c>
      <c r="M115" s="17" t="s">
        <v>42</v>
      </c>
      <c r="N115" s="18" t="s">
        <v>37</v>
      </c>
    </row>
    <row r="116" spans="1:14" ht="14.25">
      <c r="A116" s="19"/>
      <c r="B116" s="19"/>
      <c r="C116" s="19"/>
      <c r="D116" s="24" t="s">
        <v>15</v>
      </c>
      <c r="E116" s="49">
        <v>2</v>
      </c>
      <c r="F116" s="49">
        <v>0</v>
      </c>
      <c r="G116" s="49">
        <v>1</v>
      </c>
      <c r="H116" s="49">
        <v>0</v>
      </c>
      <c r="I116" s="49">
        <v>0</v>
      </c>
      <c r="J116" s="49">
        <v>0</v>
      </c>
      <c r="K116" s="49">
        <v>0</v>
      </c>
      <c r="L116" s="22">
        <f>SUM(E116:K116)</f>
        <v>3</v>
      </c>
      <c r="M116" s="22">
        <f>L116/7</f>
        <v>0.42857142857142855</v>
      </c>
      <c r="N116" s="64">
        <f>(K116-E116)/E116</f>
        <v>-1</v>
      </c>
    </row>
    <row r="117" spans="1:14" ht="14.25">
      <c r="A117" s="19"/>
      <c r="B117" s="19"/>
      <c r="C117" s="19"/>
      <c r="D117" s="24" t="s">
        <v>16</v>
      </c>
      <c r="E117" s="49">
        <v>77</v>
      </c>
      <c r="F117" s="49">
        <v>68</v>
      </c>
      <c r="G117" s="49">
        <v>64</v>
      </c>
      <c r="H117" s="49">
        <v>81</v>
      </c>
      <c r="I117" s="49">
        <v>42</v>
      </c>
      <c r="J117" s="49">
        <v>88</v>
      </c>
      <c r="K117" s="49">
        <v>60</v>
      </c>
      <c r="L117" s="22">
        <f>SUM(E117:K117)</f>
        <v>480</v>
      </c>
      <c r="M117" s="22">
        <f>L117/7</f>
        <v>68.57142857142857</v>
      </c>
      <c r="N117" s="64">
        <f>(K117-E117)/E117</f>
        <v>-0.22077922077922077</v>
      </c>
    </row>
    <row r="118" spans="1:14" ht="14.25">
      <c r="A118" s="19"/>
      <c r="B118" s="19"/>
      <c r="C118" s="19"/>
      <c r="D118" s="24" t="s">
        <v>17</v>
      </c>
      <c r="E118" s="49">
        <v>201</v>
      </c>
      <c r="F118" s="49">
        <v>170</v>
      </c>
      <c r="G118" s="49">
        <v>195</v>
      </c>
      <c r="H118" s="49">
        <v>176</v>
      </c>
      <c r="I118" s="49">
        <v>202</v>
      </c>
      <c r="J118" s="49">
        <v>258</v>
      </c>
      <c r="K118" s="49">
        <v>147</v>
      </c>
      <c r="L118" s="22">
        <f>SUM(E118:K118)</f>
        <v>1349</v>
      </c>
      <c r="M118" s="22">
        <f>L118/7</f>
        <v>192.71428571428572</v>
      </c>
      <c r="N118" s="64">
        <f>(K118-E118)/E118</f>
        <v>-0.26865671641791045</v>
      </c>
    </row>
    <row r="119" spans="1:14" ht="12.75">
      <c r="A119" s="19"/>
      <c r="B119" s="19"/>
      <c r="C119" s="19"/>
      <c r="D119" s="24" t="s">
        <v>18</v>
      </c>
      <c r="E119" s="49"/>
      <c r="F119" s="49"/>
      <c r="G119" s="49"/>
      <c r="H119" s="49"/>
      <c r="I119" s="49"/>
      <c r="J119" s="49"/>
      <c r="K119" s="49"/>
      <c r="L119" s="16" t="s">
        <v>25</v>
      </c>
      <c r="M119" s="17" t="s">
        <v>42</v>
      </c>
      <c r="N119" s="18" t="s">
        <v>37</v>
      </c>
    </row>
    <row r="120" spans="1:14" ht="14.25">
      <c r="A120" s="19"/>
      <c r="B120" s="19"/>
      <c r="C120" s="19"/>
      <c r="D120" s="24" t="s">
        <v>19</v>
      </c>
      <c r="E120" s="49">
        <v>3241</v>
      </c>
      <c r="F120" s="49">
        <v>3133</v>
      </c>
      <c r="G120" s="49">
        <v>3209</v>
      </c>
      <c r="H120" s="49">
        <v>2870</v>
      </c>
      <c r="I120" s="49">
        <v>3086</v>
      </c>
      <c r="J120" s="49">
        <v>3631</v>
      </c>
      <c r="K120" s="49">
        <v>2886</v>
      </c>
      <c r="L120" s="22">
        <f>SUM(E120:K120)</f>
        <v>22056</v>
      </c>
      <c r="M120" s="22">
        <f>L120/7</f>
        <v>3150.8571428571427</v>
      </c>
      <c r="N120" s="64">
        <f>(K120-E120)/E120</f>
        <v>-0.10953409441530391</v>
      </c>
    </row>
    <row r="124" spans="1:14" ht="15">
      <c r="A124" s="32" t="s">
        <v>51</v>
      </c>
      <c r="B124" s="32"/>
      <c r="C124" s="32"/>
      <c r="D124" s="47"/>
      <c r="E124" s="47"/>
      <c r="F124" s="47"/>
      <c r="G124" s="47"/>
      <c r="H124" s="47"/>
      <c r="I124" s="47"/>
      <c r="J124" s="47"/>
      <c r="K124" s="47"/>
      <c r="L124" s="67" t="s">
        <v>32</v>
      </c>
      <c r="M124" s="12"/>
      <c r="N124" s="61"/>
    </row>
    <row r="125" spans="1:14" ht="12.75">
      <c r="A125" s="37"/>
      <c r="B125" s="15">
        <v>1995</v>
      </c>
      <c r="C125" s="15">
        <v>1996</v>
      </c>
      <c r="D125" s="48">
        <v>1997</v>
      </c>
      <c r="E125" s="48">
        <v>1998</v>
      </c>
      <c r="F125" s="48">
        <v>1999</v>
      </c>
      <c r="G125" s="48">
        <v>2000</v>
      </c>
      <c r="H125" s="48">
        <v>2001</v>
      </c>
      <c r="I125" s="48">
        <v>2002</v>
      </c>
      <c r="J125" s="48">
        <v>2003</v>
      </c>
      <c r="K125" s="48">
        <v>2004</v>
      </c>
      <c r="L125" s="16" t="s">
        <v>31</v>
      </c>
      <c r="M125" s="17" t="s">
        <v>43</v>
      </c>
      <c r="N125" s="18" t="s">
        <v>36</v>
      </c>
    </row>
    <row r="126" spans="1:14" ht="15">
      <c r="A126" s="20" t="s">
        <v>21</v>
      </c>
      <c r="B126" s="21">
        <v>24865</v>
      </c>
      <c r="C126" s="21">
        <v>22783</v>
      </c>
      <c r="D126" s="49">
        <v>25235</v>
      </c>
      <c r="E126" s="49">
        <v>19951</v>
      </c>
      <c r="F126" s="49">
        <v>21378</v>
      </c>
      <c r="G126" s="49">
        <v>25147</v>
      </c>
      <c r="H126" s="48">
        <v>32422</v>
      </c>
      <c r="I126" s="49">
        <v>28728</v>
      </c>
      <c r="J126" s="49">
        <v>32241</v>
      </c>
      <c r="K126" s="49">
        <v>30215</v>
      </c>
      <c r="L126" s="22">
        <f>SUM(B126:K126)</f>
        <v>262965</v>
      </c>
      <c r="M126" s="22">
        <f>L126/10</f>
        <v>26296.5</v>
      </c>
      <c r="N126" s="46">
        <f>(K126-B126)/B126</f>
        <v>0.21516187412024934</v>
      </c>
    </row>
    <row r="127" spans="1:14" ht="15">
      <c r="A127" s="37" t="s">
        <v>22</v>
      </c>
      <c r="B127" s="21">
        <v>68</v>
      </c>
      <c r="C127" s="21">
        <v>62</v>
      </c>
      <c r="D127" s="49">
        <v>69</v>
      </c>
      <c r="E127" s="49">
        <v>55</v>
      </c>
      <c r="F127" s="49">
        <v>59</v>
      </c>
      <c r="G127" s="49">
        <v>69</v>
      </c>
      <c r="H127" s="49">
        <v>89</v>
      </c>
      <c r="I127" s="49">
        <v>79</v>
      </c>
      <c r="J127" s="49">
        <v>88</v>
      </c>
      <c r="K127" s="49">
        <v>83</v>
      </c>
      <c r="L127" s="22">
        <f>SUM(B127:K127)</f>
        <v>721</v>
      </c>
      <c r="M127" s="22">
        <f>L127/10</f>
        <v>72.1</v>
      </c>
      <c r="N127" s="46">
        <f>(K127-B127)/B127</f>
        <v>0.22058823529411764</v>
      </c>
    </row>
    <row r="128" spans="1:14" ht="14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63"/>
    </row>
    <row r="129" spans="1:14" ht="15">
      <c r="A129" s="44" t="s">
        <v>35</v>
      </c>
      <c r="B129" s="19"/>
      <c r="C129" s="19"/>
      <c r="D129" s="56" t="s">
        <v>52</v>
      </c>
      <c r="E129" s="33"/>
      <c r="F129" s="33"/>
      <c r="G129" s="52"/>
      <c r="H129" s="52"/>
      <c r="I129" s="52"/>
      <c r="J129" s="52"/>
      <c r="K129" s="52"/>
      <c r="L129" s="67" t="s">
        <v>26</v>
      </c>
      <c r="M129" s="12"/>
      <c r="N129" s="61"/>
    </row>
    <row r="130" spans="1:14" ht="12.75">
      <c r="A130" s="19"/>
      <c r="B130" s="19"/>
      <c r="C130" s="19"/>
      <c r="D130" s="15"/>
      <c r="E130" s="15">
        <v>1998</v>
      </c>
      <c r="F130" s="15">
        <v>1999</v>
      </c>
      <c r="G130" s="48">
        <v>2000</v>
      </c>
      <c r="H130" s="48">
        <v>2001</v>
      </c>
      <c r="I130" s="48">
        <v>2002</v>
      </c>
      <c r="J130" s="48">
        <v>2003</v>
      </c>
      <c r="K130" s="48">
        <v>2004</v>
      </c>
      <c r="L130" s="16" t="s">
        <v>25</v>
      </c>
      <c r="M130" s="17" t="s">
        <v>42</v>
      </c>
      <c r="N130" s="18" t="s">
        <v>37</v>
      </c>
    </row>
    <row r="131" spans="1:14" ht="15">
      <c r="A131" s="19"/>
      <c r="B131" s="19"/>
      <c r="C131" s="19"/>
      <c r="D131" s="20" t="s">
        <v>21</v>
      </c>
      <c r="E131" s="49">
        <v>19951</v>
      </c>
      <c r="F131" s="49">
        <v>21378</v>
      </c>
      <c r="G131" s="49">
        <v>25147</v>
      </c>
      <c r="H131" s="48">
        <v>32422</v>
      </c>
      <c r="I131" s="49">
        <v>28728</v>
      </c>
      <c r="J131" s="49">
        <v>32241</v>
      </c>
      <c r="K131" s="49">
        <v>30215</v>
      </c>
      <c r="L131" s="22">
        <f>SUM(E131:K131)</f>
        <v>190082</v>
      </c>
      <c r="M131" s="22">
        <f>L131/7</f>
        <v>27154.571428571428</v>
      </c>
      <c r="N131" s="46">
        <f>(K131-E131)/E131</f>
        <v>0.5144604280487194</v>
      </c>
    </row>
    <row r="132" spans="1:14" ht="15">
      <c r="A132" s="19"/>
      <c r="B132" s="19"/>
      <c r="C132" s="19"/>
      <c r="D132" s="38" t="s">
        <v>22</v>
      </c>
      <c r="E132" s="21">
        <f aca="true" t="shared" si="10" ref="E132:K132">E131/365</f>
        <v>54.66027397260274</v>
      </c>
      <c r="F132" s="21">
        <f t="shared" si="10"/>
        <v>58.56986301369863</v>
      </c>
      <c r="G132" s="21">
        <f t="shared" si="10"/>
        <v>68.8958904109589</v>
      </c>
      <c r="H132" s="21">
        <f t="shared" si="10"/>
        <v>88.82739726027397</v>
      </c>
      <c r="I132" s="21">
        <f t="shared" si="10"/>
        <v>78.7068493150685</v>
      </c>
      <c r="J132" s="21">
        <f t="shared" si="10"/>
        <v>88.33150684931506</v>
      </c>
      <c r="K132" s="21">
        <f t="shared" si="10"/>
        <v>82.78082191780823</v>
      </c>
      <c r="L132" s="22">
        <f>SUM(E132:K132)</f>
        <v>520.772602739726</v>
      </c>
      <c r="M132" s="22">
        <f>L132/7</f>
        <v>74.39608610567515</v>
      </c>
      <c r="N132" s="46">
        <f>(K132-E132)/E132</f>
        <v>0.5144604280487195</v>
      </c>
    </row>
    <row r="178" spans="1:14" ht="14.25">
      <c r="A178" s="19"/>
      <c r="B178" s="19"/>
      <c r="C178" s="19"/>
      <c r="D178" s="39"/>
      <c r="E178" s="102"/>
      <c r="F178" s="102"/>
      <c r="G178" s="102"/>
      <c r="H178" s="102"/>
      <c r="I178" s="102"/>
      <c r="J178" s="102"/>
      <c r="K178" s="102"/>
      <c r="L178" s="40"/>
      <c r="M178" s="40"/>
      <c r="N178" s="103"/>
    </row>
    <row r="180" spans="1:16" ht="18">
      <c r="A180" s="74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5"/>
      <c r="O180" s="70"/>
      <c r="P180" s="70"/>
    </row>
    <row r="181" spans="1:16" ht="14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5"/>
      <c r="O181" s="70"/>
      <c r="P181" s="70"/>
    </row>
    <row r="182" spans="1:16" ht="1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70"/>
      <c r="M182" s="70"/>
      <c r="N182" s="75"/>
      <c r="O182" s="70"/>
      <c r="P182" s="70"/>
    </row>
    <row r="183" spans="1:16" ht="1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70"/>
      <c r="M183" s="70"/>
      <c r="N183" s="75"/>
      <c r="O183" s="70"/>
      <c r="P183" s="70"/>
    </row>
    <row r="184" spans="1:16" ht="14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5"/>
      <c r="O184" s="70"/>
      <c r="P184" s="70"/>
    </row>
    <row r="185" spans="1:16" ht="15">
      <c r="A185" s="69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5"/>
      <c r="O185" s="70"/>
      <c r="P185" s="70"/>
    </row>
    <row r="186" spans="1:16" ht="14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5"/>
      <c r="O186" s="70"/>
      <c r="P186" s="70"/>
    </row>
    <row r="187" spans="1:16" ht="15">
      <c r="A187" s="71"/>
      <c r="B187" s="69"/>
      <c r="C187" s="69"/>
      <c r="D187" s="69"/>
      <c r="E187" s="69"/>
      <c r="F187" s="69"/>
      <c r="G187" s="69"/>
      <c r="H187" s="69"/>
      <c r="I187" s="69"/>
      <c r="J187" s="70"/>
      <c r="K187" s="70"/>
      <c r="L187" s="70"/>
      <c r="M187" s="70"/>
      <c r="N187" s="75"/>
      <c r="O187" s="70"/>
      <c r="P187" s="70"/>
    </row>
    <row r="188" spans="1:16" ht="14.25">
      <c r="A188" s="72"/>
      <c r="B188" s="72"/>
      <c r="C188" s="72"/>
      <c r="D188" s="72"/>
      <c r="E188" s="72"/>
      <c r="F188" s="72"/>
      <c r="G188" s="72"/>
      <c r="H188" s="72"/>
      <c r="I188" s="72"/>
      <c r="J188" s="70"/>
      <c r="K188" s="70"/>
      <c r="L188" s="70"/>
      <c r="M188" s="70"/>
      <c r="N188" s="75"/>
      <c r="O188" s="70"/>
      <c r="P188" s="70"/>
    </row>
    <row r="189" spans="1:16" ht="14.25">
      <c r="A189" s="72"/>
      <c r="B189" s="72"/>
      <c r="C189" s="72"/>
      <c r="D189" s="72"/>
      <c r="E189" s="72"/>
      <c r="F189" s="72"/>
      <c r="G189" s="72"/>
      <c r="H189" s="72"/>
      <c r="I189" s="72"/>
      <c r="J189" s="70"/>
      <c r="K189" s="70"/>
      <c r="L189" s="70"/>
      <c r="M189" s="70"/>
      <c r="N189" s="75"/>
      <c r="O189" s="70"/>
      <c r="P189" s="70"/>
    </row>
    <row r="190" spans="1:16" ht="15">
      <c r="A190" s="71"/>
      <c r="B190" s="69"/>
      <c r="C190" s="69"/>
      <c r="D190" s="69"/>
      <c r="E190" s="69"/>
      <c r="F190" s="69"/>
      <c r="G190" s="69"/>
      <c r="H190" s="69"/>
      <c r="I190" s="69"/>
      <c r="J190" s="70"/>
      <c r="K190" s="70"/>
      <c r="L190" s="70"/>
      <c r="M190" s="70"/>
      <c r="N190" s="75"/>
      <c r="O190" s="70"/>
      <c r="P190" s="70"/>
    </row>
    <row r="191" spans="1:16" ht="12.75">
      <c r="A191" s="72"/>
      <c r="B191" s="72"/>
      <c r="C191" s="72"/>
      <c r="D191" s="72"/>
      <c r="E191" s="72"/>
      <c r="F191" s="72"/>
      <c r="G191" s="72"/>
      <c r="H191" s="72"/>
      <c r="I191" s="72"/>
      <c r="J191" s="70"/>
      <c r="K191" s="70"/>
      <c r="L191" s="70"/>
      <c r="M191" s="70"/>
      <c r="N191" s="70"/>
      <c r="O191" s="70"/>
      <c r="P191" s="70"/>
    </row>
    <row r="192" spans="1:16" ht="12.75">
      <c r="A192" s="72"/>
      <c r="B192" s="72"/>
      <c r="C192" s="72"/>
      <c r="D192" s="72"/>
      <c r="E192" s="72"/>
      <c r="F192" s="72"/>
      <c r="G192" s="72"/>
      <c r="H192" s="72"/>
      <c r="I192" s="72"/>
      <c r="J192" s="70"/>
      <c r="K192" s="70"/>
      <c r="L192" s="70"/>
      <c r="M192" s="70"/>
      <c r="N192" s="70"/>
      <c r="O192" s="70"/>
      <c r="P192" s="70"/>
    </row>
    <row r="193" spans="1:16" ht="15">
      <c r="A193" s="71"/>
      <c r="B193" s="69"/>
      <c r="C193" s="69"/>
      <c r="D193" s="69"/>
      <c r="E193" s="69"/>
      <c r="F193" s="69"/>
      <c r="G193" s="69"/>
      <c r="H193" s="69"/>
      <c r="I193" s="69"/>
      <c r="J193" s="70"/>
      <c r="K193" s="70"/>
      <c r="L193" s="70"/>
      <c r="M193" s="70"/>
      <c r="N193" s="70"/>
      <c r="O193" s="70"/>
      <c r="P193" s="70"/>
    </row>
    <row r="194" spans="1:16" ht="12.75">
      <c r="A194" s="72"/>
      <c r="B194" s="72"/>
      <c r="C194" s="72"/>
      <c r="D194" s="72"/>
      <c r="E194" s="72"/>
      <c r="F194" s="72"/>
      <c r="G194" s="72"/>
      <c r="H194" s="72"/>
      <c r="I194" s="72"/>
      <c r="J194" s="70"/>
      <c r="K194" s="70"/>
      <c r="L194" s="70"/>
      <c r="M194" s="70"/>
      <c r="N194" s="70"/>
      <c r="O194" s="70"/>
      <c r="P194" s="70"/>
    </row>
    <row r="195" spans="1:16" ht="12.7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</row>
    <row r="196" spans="1:16" ht="12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</row>
    <row r="197" spans="1:16" ht="15.75">
      <c r="A197" s="73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</row>
    <row r="198" spans="1:16" ht="12.75">
      <c r="A198" s="72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</row>
    <row r="199" spans="1:16" ht="12.75">
      <c r="A199" s="72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</row>
    <row r="200" spans="1:16" ht="12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</row>
    <row r="201" spans="1:16" ht="15.75">
      <c r="A201" s="73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</row>
    <row r="202" spans="1:16" ht="12.75">
      <c r="A202" s="72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</row>
    <row r="203" spans="1:16" ht="12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</row>
    <row r="204" spans="1:16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0"/>
      <c r="P204" s="70"/>
    </row>
    <row r="205" spans="1:16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0"/>
      <c r="P205" s="70"/>
    </row>
    <row r="206" spans="1:16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0"/>
      <c r="P206" s="70"/>
    </row>
    <row r="207" spans="1:16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0"/>
      <c r="P207" s="70"/>
    </row>
    <row r="208" spans="1:16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0"/>
      <c r="P208" s="70"/>
    </row>
    <row r="209" spans="1:16" ht="12.75">
      <c r="A209" s="72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</row>
    <row r="210" spans="1:16" ht="12.75">
      <c r="A210" s="72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</row>
    <row r="211" spans="1:16" ht="12.75">
      <c r="A211" s="72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</row>
    <row r="212" spans="1:16" ht="12.7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</row>
    <row r="213" spans="1:16" ht="12.7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</row>
    <row r="214" spans="1:16" ht="12.7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</row>
    <row r="215" spans="1:16" ht="12.7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</row>
    <row r="216" spans="1:16" ht="12.7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</row>
    <row r="217" spans="1:16" ht="12.7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</row>
    <row r="218" spans="1:16" ht="12.7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</row>
    <row r="219" spans="1:16" ht="12.7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</row>
    <row r="220" spans="1:16" ht="12.7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</row>
    <row r="221" spans="1:16" ht="12.7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</row>
    <row r="222" spans="1:16" ht="12.7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</row>
    <row r="223" spans="1:16" ht="12.7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</row>
    <row r="224" spans="1:16" ht="12.7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</row>
    <row r="225" spans="1:16" ht="18">
      <c r="A225" s="70"/>
      <c r="B225" s="70"/>
      <c r="C225" s="70"/>
      <c r="D225" s="74"/>
      <c r="E225" s="70"/>
      <c r="F225" s="70"/>
      <c r="G225" s="70"/>
      <c r="H225" s="70"/>
      <c r="I225" s="70"/>
      <c r="J225" s="70"/>
      <c r="K225" s="70"/>
      <c r="L225" s="70"/>
      <c r="M225" s="70"/>
      <c r="N225" s="75"/>
      <c r="O225" s="70"/>
      <c r="P225" s="70"/>
    </row>
    <row r="226" spans="1:16" ht="14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5"/>
      <c r="O226" s="70"/>
      <c r="P226" s="70"/>
    </row>
    <row r="227" spans="1:16" ht="14.25">
      <c r="A227" s="70"/>
      <c r="B227" s="70"/>
      <c r="C227" s="70"/>
      <c r="D227" s="76"/>
      <c r="E227" s="76"/>
      <c r="F227" s="76"/>
      <c r="G227" s="76"/>
      <c r="H227" s="76"/>
      <c r="I227" s="78"/>
      <c r="J227" s="76"/>
      <c r="K227" s="76"/>
      <c r="L227" s="76"/>
      <c r="M227" s="76"/>
      <c r="N227" s="75"/>
      <c r="O227" s="70"/>
      <c r="P227" s="70"/>
    </row>
    <row r="228" spans="1:16" ht="12.75">
      <c r="A228" s="70"/>
      <c r="B228" s="70"/>
      <c r="C228" s="70"/>
      <c r="D228" s="76"/>
      <c r="E228" s="76"/>
      <c r="F228" s="76"/>
      <c r="G228" s="76"/>
      <c r="H228" s="76"/>
      <c r="I228" s="76"/>
      <c r="J228" s="76"/>
      <c r="K228" s="79"/>
      <c r="L228" s="79"/>
      <c r="M228" s="79"/>
      <c r="N228" s="79"/>
      <c r="O228" s="70"/>
      <c r="P228" s="70"/>
    </row>
    <row r="229" spans="1:16" ht="15">
      <c r="A229" s="70"/>
      <c r="B229" s="70"/>
      <c r="C229" s="70"/>
      <c r="D229" s="80"/>
      <c r="E229" s="81"/>
      <c r="F229" s="81"/>
      <c r="G229" s="82"/>
      <c r="H229" s="82"/>
      <c r="I229" s="83"/>
      <c r="J229" s="83"/>
      <c r="K229" s="83"/>
      <c r="L229" s="84"/>
      <c r="M229" s="84"/>
      <c r="N229" s="85"/>
      <c r="O229" s="70"/>
      <c r="P229" s="70"/>
    </row>
    <row r="230" spans="1:16" ht="12.75">
      <c r="A230" s="70"/>
      <c r="B230" s="70"/>
      <c r="C230" s="70"/>
      <c r="D230" s="86"/>
      <c r="E230" s="86"/>
      <c r="F230" s="86"/>
      <c r="G230" s="87"/>
      <c r="H230" s="87"/>
      <c r="I230" s="87"/>
      <c r="J230" s="87"/>
      <c r="K230" s="87"/>
      <c r="L230" s="88"/>
      <c r="M230" s="89"/>
      <c r="N230" s="90"/>
      <c r="O230" s="70"/>
      <c r="P230" s="70"/>
    </row>
    <row r="231" spans="1:16" ht="14.25">
      <c r="A231" s="70"/>
      <c r="B231" s="70"/>
      <c r="C231" s="70"/>
      <c r="D231" s="86"/>
      <c r="E231" s="91"/>
      <c r="F231" s="91"/>
      <c r="G231" s="91"/>
      <c r="H231" s="91"/>
      <c r="I231" s="87"/>
      <c r="J231" s="91"/>
      <c r="K231" s="91"/>
      <c r="L231" s="92"/>
      <c r="M231" s="92"/>
      <c r="N231" s="93"/>
      <c r="O231" s="70"/>
      <c r="P231" s="70"/>
    </row>
    <row r="232" spans="1:16" ht="14.25">
      <c r="A232" s="70"/>
      <c r="B232" s="70"/>
      <c r="C232" s="70"/>
      <c r="D232" s="86"/>
      <c r="E232" s="94"/>
      <c r="F232" s="94"/>
      <c r="G232" s="91"/>
      <c r="H232" s="91"/>
      <c r="I232" s="91"/>
      <c r="J232" s="87"/>
      <c r="K232" s="91"/>
      <c r="L232" s="92"/>
      <c r="M232" s="92"/>
      <c r="N232" s="93"/>
      <c r="O232" s="70"/>
      <c r="P232" s="70"/>
    </row>
    <row r="233" spans="1:16" ht="14.25">
      <c r="A233" s="70"/>
      <c r="B233" s="70"/>
      <c r="C233" s="70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6"/>
      <c r="O233" s="70"/>
      <c r="P233" s="70"/>
    </row>
    <row r="234" spans="1:16" ht="14.25">
      <c r="A234" s="70"/>
      <c r="B234" s="70"/>
      <c r="C234" s="70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6"/>
      <c r="O234" s="70"/>
      <c r="P234" s="70"/>
    </row>
    <row r="235" spans="1:16" ht="14.25">
      <c r="A235" s="70"/>
      <c r="B235" s="70"/>
      <c r="C235" s="70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6"/>
      <c r="O235" s="70"/>
      <c r="P235" s="70"/>
    </row>
    <row r="236" spans="1:16" ht="15">
      <c r="A236" s="70"/>
      <c r="B236" s="70"/>
      <c r="C236" s="70"/>
      <c r="D236" s="80"/>
      <c r="E236" s="97"/>
      <c r="F236" s="97"/>
      <c r="G236" s="83"/>
      <c r="H236" s="83"/>
      <c r="I236" s="83"/>
      <c r="J236" s="83"/>
      <c r="K236" s="83"/>
      <c r="L236" s="84"/>
      <c r="M236" s="84"/>
      <c r="N236" s="85"/>
      <c r="O236" s="70"/>
      <c r="P236" s="70"/>
    </row>
    <row r="237" spans="1:16" ht="12.75">
      <c r="A237" s="70"/>
      <c r="B237" s="70"/>
      <c r="C237" s="70"/>
      <c r="D237" s="86"/>
      <c r="E237" s="86"/>
      <c r="F237" s="86"/>
      <c r="G237" s="87"/>
      <c r="H237" s="87"/>
      <c r="I237" s="87"/>
      <c r="J237" s="87"/>
      <c r="K237" s="87"/>
      <c r="L237" s="88"/>
      <c r="M237" s="89"/>
      <c r="N237" s="90"/>
      <c r="O237" s="70"/>
      <c r="P237" s="70"/>
    </row>
    <row r="238" spans="1:16" ht="15">
      <c r="A238" s="70"/>
      <c r="B238" s="70"/>
      <c r="C238" s="70"/>
      <c r="D238" s="86"/>
      <c r="E238" s="91"/>
      <c r="F238" s="91"/>
      <c r="G238" s="91"/>
      <c r="H238" s="91"/>
      <c r="I238" s="91"/>
      <c r="J238" s="91"/>
      <c r="K238" s="87"/>
      <c r="L238" s="92"/>
      <c r="M238" s="92"/>
      <c r="N238" s="98"/>
      <c r="O238" s="70"/>
      <c r="P238" s="70"/>
    </row>
    <row r="239" spans="1:16" ht="14.25">
      <c r="A239" s="70"/>
      <c r="B239" s="70"/>
      <c r="C239" s="70"/>
      <c r="D239" s="86"/>
      <c r="E239" s="94"/>
      <c r="F239" s="94"/>
      <c r="G239" s="91"/>
      <c r="H239" s="87"/>
      <c r="I239" s="91"/>
      <c r="J239" s="91"/>
      <c r="K239" s="91"/>
      <c r="L239" s="92"/>
      <c r="M239" s="92"/>
      <c r="N239" s="93"/>
      <c r="O239" s="70"/>
      <c r="P239" s="70"/>
    </row>
    <row r="240" spans="1:16" ht="14.25">
      <c r="A240" s="70"/>
      <c r="B240" s="70"/>
      <c r="C240" s="70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6"/>
      <c r="O240" s="70"/>
      <c r="P240" s="70"/>
    </row>
    <row r="241" spans="1:16" ht="14.25">
      <c r="A241" s="70"/>
      <c r="B241" s="70"/>
      <c r="C241" s="70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6"/>
      <c r="O241" s="70"/>
      <c r="P241" s="70"/>
    </row>
    <row r="242" spans="1:16" ht="14.25">
      <c r="A242" s="70"/>
      <c r="B242" s="70"/>
      <c r="C242" s="70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6"/>
      <c r="O242" s="70"/>
      <c r="P242" s="70"/>
    </row>
    <row r="243" spans="1:16" ht="15">
      <c r="A243" s="70"/>
      <c r="B243" s="70"/>
      <c r="C243" s="70"/>
      <c r="D243" s="80"/>
      <c r="E243" s="97"/>
      <c r="F243" s="97"/>
      <c r="G243" s="83"/>
      <c r="H243" s="83"/>
      <c r="I243" s="83"/>
      <c r="J243" s="83"/>
      <c r="K243" s="83"/>
      <c r="L243" s="84"/>
      <c r="M243" s="84"/>
      <c r="N243" s="85"/>
      <c r="O243" s="70"/>
      <c r="P243" s="70"/>
    </row>
    <row r="244" spans="1:16" ht="12.75">
      <c r="A244" s="70"/>
      <c r="B244" s="70"/>
      <c r="C244" s="70"/>
      <c r="D244" s="86"/>
      <c r="E244" s="86"/>
      <c r="F244" s="86"/>
      <c r="G244" s="87"/>
      <c r="H244" s="87"/>
      <c r="I244" s="87"/>
      <c r="J244" s="87"/>
      <c r="K244" s="87"/>
      <c r="L244" s="88"/>
      <c r="M244" s="89"/>
      <c r="N244" s="90"/>
      <c r="O244" s="70"/>
      <c r="P244" s="70"/>
    </row>
    <row r="245" spans="1:16" ht="15">
      <c r="A245" s="70"/>
      <c r="B245" s="70"/>
      <c r="C245" s="70"/>
      <c r="D245" s="86"/>
      <c r="E245" s="91"/>
      <c r="F245" s="91"/>
      <c r="G245" s="91"/>
      <c r="H245" s="91"/>
      <c r="I245" s="91"/>
      <c r="J245" s="91"/>
      <c r="K245" s="87"/>
      <c r="L245" s="92"/>
      <c r="M245" s="92"/>
      <c r="N245" s="98"/>
      <c r="O245" s="70"/>
      <c r="P245" s="70"/>
    </row>
    <row r="246" spans="1:16" ht="15">
      <c r="A246" s="70"/>
      <c r="B246" s="70"/>
      <c r="C246" s="70"/>
      <c r="D246" s="86"/>
      <c r="E246" s="94"/>
      <c r="F246" s="94"/>
      <c r="G246" s="91"/>
      <c r="H246" s="91"/>
      <c r="I246" s="87"/>
      <c r="J246" s="91"/>
      <c r="K246" s="91"/>
      <c r="L246" s="92"/>
      <c r="M246" s="92"/>
      <c r="N246" s="98"/>
      <c r="O246" s="70"/>
      <c r="P246" s="70"/>
    </row>
    <row r="247" spans="1:16" ht="14.25">
      <c r="A247" s="70"/>
      <c r="B247" s="70"/>
      <c r="C247" s="70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6"/>
      <c r="O247" s="70"/>
      <c r="P247" s="70"/>
    </row>
    <row r="248" spans="1:16" ht="14.25">
      <c r="A248" s="70"/>
      <c r="B248" s="70"/>
      <c r="C248" s="70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6"/>
      <c r="O248" s="70"/>
      <c r="P248" s="70"/>
    </row>
    <row r="249" spans="1:16" ht="14.25">
      <c r="A249" s="70"/>
      <c r="B249" s="70"/>
      <c r="C249" s="70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6"/>
      <c r="O249" s="70"/>
      <c r="P249" s="70"/>
    </row>
    <row r="250" spans="1:16" ht="15">
      <c r="A250" s="70"/>
      <c r="B250" s="70"/>
      <c r="C250" s="70"/>
      <c r="D250" s="80"/>
      <c r="E250" s="97"/>
      <c r="F250" s="97"/>
      <c r="G250" s="83"/>
      <c r="H250" s="83"/>
      <c r="I250" s="83"/>
      <c r="J250" s="83"/>
      <c r="K250" s="83"/>
      <c r="L250" s="84"/>
      <c r="M250" s="84"/>
      <c r="N250" s="85"/>
      <c r="O250" s="70"/>
      <c r="P250" s="70"/>
    </row>
    <row r="251" spans="1:16" ht="12.75">
      <c r="A251" s="70"/>
      <c r="B251" s="70"/>
      <c r="C251" s="70"/>
      <c r="D251" s="86"/>
      <c r="E251" s="86"/>
      <c r="F251" s="86"/>
      <c r="G251" s="87"/>
      <c r="H251" s="87"/>
      <c r="I251" s="87"/>
      <c r="J251" s="87"/>
      <c r="K251" s="87"/>
      <c r="L251" s="88"/>
      <c r="M251" s="89"/>
      <c r="N251" s="90"/>
      <c r="O251" s="70"/>
      <c r="P251" s="70"/>
    </row>
    <row r="252" spans="1:16" ht="15">
      <c r="A252" s="70"/>
      <c r="B252" s="70"/>
      <c r="C252" s="70"/>
      <c r="D252" s="86"/>
      <c r="E252" s="91"/>
      <c r="F252" s="91"/>
      <c r="G252" s="87"/>
      <c r="H252" s="91"/>
      <c r="I252" s="91"/>
      <c r="J252" s="91"/>
      <c r="K252" s="91"/>
      <c r="L252" s="92"/>
      <c r="M252" s="92"/>
      <c r="N252" s="98"/>
      <c r="O252" s="70"/>
      <c r="P252" s="70"/>
    </row>
    <row r="253" spans="1:16" ht="14.25">
      <c r="A253" s="70"/>
      <c r="B253" s="70"/>
      <c r="C253" s="70"/>
      <c r="D253" s="86"/>
      <c r="E253" s="94"/>
      <c r="F253" s="94"/>
      <c r="G253" s="87"/>
      <c r="H253" s="91"/>
      <c r="I253" s="91"/>
      <c r="J253" s="91"/>
      <c r="K253" s="91"/>
      <c r="L253" s="92"/>
      <c r="M253" s="92"/>
      <c r="N253" s="93"/>
      <c r="O253" s="70"/>
      <c r="P253" s="70"/>
    </row>
    <row r="254" spans="1:16" ht="14.25">
      <c r="A254" s="70"/>
      <c r="B254" s="70"/>
      <c r="C254" s="70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6"/>
      <c r="O254" s="70"/>
      <c r="P254" s="70"/>
    </row>
    <row r="255" spans="1:16" ht="14.25">
      <c r="A255" s="70"/>
      <c r="B255" s="70"/>
      <c r="C255" s="70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6"/>
      <c r="O255" s="70"/>
      <c r="P255" s="70"/>
    </row>
    <row r="256" spans="1:16" ht="14.25">
      <c r="A256" s="70"/>
      <c r="B256" s="70"/>
      <c r="C256" s="70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6"/>
      <c r="O256" s="70"/>
      <c r="P256" s="70"/>
    </row>
    <row r="257" spans="1:16" ht="15">
      <c r="A257" s="70"/>
      <c r="B257" s="70"/>
      <c r="C257" s="70"/>
      <c r="D257" s="80"/>
      <c r="E257" s="97"/>
      <c r="F257" s="97"/>
      <c r="G257" s="83"/>
      <c r="H257" s="83"/>
      <c r="I257" s="83"/>
      <c r="J257" s="83"/>
      <c r="K257" s="83"/>
      <c r="L257" s="84"/>
      <c r="M257" s="84"/>
      <c r="N257" s="85"/>
      <c r="O257" s="70"/>
      <c r="P257" s="70"/>
    </row>
    <row r="258" spans="1:16" ht="12.75">
      <c r="A258" s="70"/>
      <c r="B258" s="70"/>
      <c r="C258" s="70"/>
      <c r="D258" s="86"/>
      <c r="E258" s="86"/>
      <c r="F258" s="86"/>
      <c r="G258" s="87"/>
      <c r="H258" s="87"/>
      <c r="I258" s="87"/>
      <c r="J258" s="87"/>
      <c r="K258" s="87"/>
      <c r="L258" s="88"/>
      <c r="M258" s="89"/>
      <c r="N258" s="90"/>
      <c r="O258" s="70"/>
      <c r="P258" s="70"/>
    </row>
    <row r="259" spans="1:16" ht="14.25">
      <c r="A259" s="70"/>
      <c r="B259" s="70"/>
      <c r="C259" s="70"/>
      <c r="D259" s="86"/>
      <c r="E259" s="91"/>
      <c r="F259" s="87"/>
      <c r="G259" s="91"/>
      <c r="H259" s="91"/>
      <c r="I259" s="91"/>
      <c r="J259" s="91"/>
      <c r="K259" s="91"/>
      <c r="L259" s="92"/>
      <c r="M259" s="92"/>
      <c r="N259" s="93"/>
      <c r="O259" s="70"/>
      <c r="P259" s="70"/>
    </row>
    <row r="260" spans="1:16" ht="14.25">
      <c r="A260" s="70"/>
      <c r="B260" s="70"/>
      <c r="C260" s="70"/>
      <c r="D260" s="86"/>
      <c r="E260" s="99"/>
      <c r="F260" s="94"/>
      <c r="G260" s="91"/>
      <c r="H260" s="91"/>
      <c r="I260" s="91"/>
      <c r="J260" s="91"/>
      <c r="K260" s="91"/>
      <c r="L260" s="92"/>
      <c r="M260" s="92"/>
      <c r="N260" s="93"/>
      <c r="O260" s="70"/>
      <c r="P260" s="70"/>
    </row>
    <row r="261" spans="1:16" ht="14.25">
      <c r="A261" s="70"/>
      <c r="B261" s="70"/>
      <c r="C261" s="70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6"/>
      <c r="O261" s="70"/>
      <c r="P261" s="70"/>
    </row>
    <row r="262" spans="1:16" ht="14.25">
      <c r="A262" s="70"/>
      <c r="B262" s="70"/>
      <c r="C262" s="70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6"/>
      <c r="O262" s="70"/>
      <c r="P262" s="70"/>
    </row>
    <row r="263" spans="1:16" ht="14.25">
      <c r="A263" s="70"/>
      <c r="B263" s="70"/>
      <c r="C263" s="70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6"/>
      <c r="O263" s="70"/>
      <c r="P263" s="70"/>
    </row>
    <row r="264" spans="1:16" ht="15">
      <c r="A264" s="70"/>
      <c r="B264" s="70"/>
      <c r="C264" s="70"/>
      <c r="D264" s="80"/>
      <c r="E264" s="97"/>
      <c r="F264" s="97"/>
      <c r="G264" s="83"/>
      <c r="H264" s="83"/>
      <c r="I264" s="83"/>
      <c r="J264" s="83"/>
      <c r="K264" s="83"/>
      <c r="L264" s="84"/>
      <c r="M264" s="84"/>
      <c r="N264" s="85"/>
      <c r="O264" s="70"/>
      <c r="P264" s="70"/>
    </row>
    <row r="265" spans="1:16" ht="12.75">
      <c r="A265" s="70"/>
      <c r="B265" s="70"/>
      <c r="C265" s="70"/>
      <c r="D265" s="86"/>
      <c r="E265" s="86"/>
      <c r="F265" s="86"/>
      <c r="G265" s="87"/>
      <c r="H265" s="87"/>
      <c r="I265" s="87"/>
      <c r="J265" s="87"/>
      <c r="K265" s="87"/>
      <c r="L265" s="88"/>
      <c r="M265" s="89"/>
      <c r="N265" s="90"/>
      <c r="O265" s="70"/>
      <c r="P265" s="70"/>
    </row>
    <row r="266" spans="1:16" ht="14.25">
      <c r="A266" s="70"/>
      <c r="B266" s="70"/>
      <c r="C266" s="70"/>
      <c r="D266" s="86"/>
      <c r="E266" s="91"/>
      <c r="F266" s="91"/>
      <c r="G266" s="91"/>
      <c r="H266" s="91"/>
      <c r="I266" s="87"/>
      <c r="J266" s="91"/>
      <c r="K266" s="91"/>
      <c r="L266" s="92"/>
      <c r="M266" s="92"/>
      <c r="N266" s="93"/>
      <c r="O266" s="70"/>
      <c r="P266" s="70"/>
    </row>
    <row r="267" spans="1:16" ht="14.25">
      <c r="A267" s="70"/>
      <c r="B267" s="70"/>
      <c r="C267" s="70"/>
      <c r="D267" s="86"/>
      <c r="E267" s="94"/>
      <c r="F267" s="94"/>
      <c r="G267" s="91"/>
      <c r="H267" s="91"/>
      <c r="I267" s="87"/>
      <c r="J267" s="91"/>
      <c r="K267" s="91"/>
      <c r="L267" s="92"/>
      <c r="M267" s="92"/>
      <c r="N267" s="93"/>
      <c r="O267" s="76"/>
      <c r="P267" s="70"/>
    </row>
    <row r="268" spans="1:16" ht="14.25">
      <c r="A268" s="70"/>
      <c r="B268" s="70"/>
      <c r="C268" s="70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6"/>
      <c r="O268" s="76"/>
      <c r="P268" s="70"/>
    </row>
    <row r="269" spans="1:16" ht="14.25">
      <c r="A269" s="70"/>
      <c r="B269" s="70"/>
      <c r="C269" s="70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6"/>
      <c r="O269" s="70"/>
      <c r="P269" s="70"/>
    </row>
    <row r="270" spans="1:16" ht="14.25">
      <c r="A270" s="70"/>
      <c r="B270" s="70"/>
      <c r="C270" s="70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6"/>
      <c r="O270" s="70"/>
      <c r="P270" s="70"/>
    </row>
    <row r="271" spans="1:16" ht="15">
      <c r="A271" s="70"/>
      <c r="B271" s="70"/>
      <c r="C271" s="70"/>
      <c r="D271" s="80"/>
      <c r="E271" s="97"/>
      <c r="F271" s="97"/>
      <c r="G271" s="83"/>
      <c r="H271" s="83"/>
      <c r="I271" s="83"/>
      <c r="J271" s="83"/>
      <c r="K271" s="83"/>
      <c r="L271" s="84"/>
      <c r="M271" s="84"/>
      <c r="N271" s="85"/>
      <c r="O271" s="70"/>
      <c r="P271" s="70"/>
    </row>
    <row r="272" spans="1:16" ht="12.75">
      <c r="A272" s="70"/>
      <c r="B272" s="70"/>
      <c r="C272" s="70"/>
      <c r="D272" s="86"/>
      <c r="E272" s="86"/>
      <c r="F272" s="86"/>
      <c r="G272" s="87"/>
      <c r="H272" s="87"/>
      <c r="I272" s="87"/>
      <c r="J272" s="87"/>
      <c r="K272" s="87"/>
      <c r="L272" s="88"/>
      <c r="M272" s="89"/>
      <c r="N272" s="90"/>
      <c r="O272" s="70"/>
      <c r="P272" s="70"/>
    </row>
    <row r="273" spans="1:16" ht="15">
      <c r="A273" s="70"/>
      <c r="B273" s="70"/>
      <c r="C273" s="70"/>
      <c r="D273" s="86"/>
      <c r="E273" s="91"/>
      <c r="F273" s="91"/>
      <c r="G273" s="91"/>
      <c r="H273" s="91"/>
      <c r="I273" s="91"/>
      <c r="J273" s="87"/>
      <c r="K273" s="91"/>
      <c r="L273" s="92"/>
      <c r="M273" s="92"/>
      <c r="N273" s="98"/>
      <c r="O273" s="70"/>
      <c r="P273" s="70"/>
    </row>
    <row r="274" spans="1:16" ht="14.25">
      <c r="A274" s="70"/>
      <c r="B274" s="70"/>
      <c r="C274" s="70"/>
      <c r="D274" s="86"/>
      <c r="E274" s="94"/>
      <c r="F274" s="94"/>
      <c r="G274" s="91"/>
      <c r="H274" s="91"/>
      <c r="I274" s="87"/>
      <c r="J274" s="91"/>
      <c r="K274" s="91"/>
      <c r="L274" s="92"/>
      <c r="M274" s="92"/>
      <c r="N274" s="93"/>
      <c r="O274" s="70"/>
      <c r="P274" s="70"/>
    </row>
    <row r="275" spans="1:16" ht="14.25">
      <c r="A275" s="70"/>
      <c r="B275" s="70"/>
      <c r="C275" s="70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6"/>
      <c r="O275" s="70"/>
      <c r="P275" s="70"/>
    </row>
    <row r="276" spans="1:16" ht="14.25">
      <c r="A276" s="70"/>
      <c r="B276" s="70"/>
      <c r="C276" s="70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6"/>
      <c r="O276" s="70"/>
      <c r="P276" s="70"/>
    </row>
    <row r="277" spans="1:16" ht="14.25">
      <c r="A277" s="70"/>
      <c r="B277" s="70"/>
      <c r="C277" s="70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6"/>
      <c r="O277" s="70"/>
      <c r="P277" s="70"/>
    </row>
    <row r="278" spans="1:16" ht="15">
      <c r="A278" s="70"/>
      <c r="B278" s="70"/>
      <c r="C278" s="70"/>
      <c r="D278" s="80"/>
      <c r="E278" s="97"/>
      <c r="F278" s="97"/>
      <c r="G278" s="83"/>
      <c r="H278" s="83"/>
      <c r="I278" s="83"/>
      <c r="J278" s="83"/>
      <c r="K278" s="83"/>
      <c r="L278" s="84"/>
      <c r="M278" s="84"/>
      <c r="N278" s="85"/>
      <c r="O278" s="70"/>
      <c r="P278" s="70"/>
    </row>
    <row r="279" spans="1:16" ht="12.75">
      <c r="A279" s="70"/>
      <c r="B279" s="70"/>
      <c r="C279" s="70"/>
      <c r="D279" s="86"/>
      <c r="E279" s="86"/>
      <c r="F279" s="86"/>
      <c r="G279" s="87"/>
      <c r="H279" s="87"/>
      <c r="I279" s="87"/>
      <c r="J279" s="87"/>
      <c r="K279" s="87"/>
      <c r="L279" s="88"/>
      <c r="M279" s="89"/>
      <c r="N279" s="90"/>
      <c r="O279" s="70"/>
      <c r="P279" s="70"/>
    </row>
    <row r="280" spans="1:16" ht="15">
      <c r="A280" s="70"/>
      <c r="B280" s="70"/>
      <c r="C280" s="70"/>
      <c r="D280" s="86"/>
      <c r="E280" s="91"/>
      <c r="F280" s="91"/>
      <c r="G280" s="91"/>
      <c r="H280" s="91"/>
      <c r="I280" s="91"/>
      <c r="J280" s="91"/>
      <c r="K280" s="87"/>
      <c r="L280" s="92"/>
      <c r="M280" s="92"/>
      <c r="N280" s="98"/>
      <c r="O280" s="70"/>
      <c r="P280" s="70"/>
    </row>
    <row r="281" spans="1:16" ht="14.25">
      <c r="A281" s="70"/>
      <c r="B281" s="70"/>
      <c r="C281" s="70"/>
      <c r="D281" s="86"/>
      <c r="E281" s="94"/>
      <c r="F281" s="94"/>
      <c r="G281" s="91"/>
      <c r="H281" s="91"/>
      <c r="I281" s="91"/>
      <c r="J281" s="91"/>
      <c r="K281" s="91"/>
      <c r="L281" s="92"/>
      <c r="M281" s="92"/>
      <c r="N281" s="93"/>
      <c r="O281" s="70"/>
      <c r="P281" s="70"/>
    </row>
    <row r="282" spans="1:16" ht="14.25">
      <c r="A282" s="70"/>
      <c r="B282" s="70"/>
      <c r="C282" s="70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6"/>
      <c r="O282" s="70"/>
      <c r="P282" s="70"/>
    </row>
    <row r="283" spans="1:16" ht="14.25">
      <c r="A283" s="70"/>
      <c r="B283" s="70"/>
      <c r="C283" s="70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6"/>
      <c r="O283" s="70"/>
      <c r="P283" s="70"/>
    </row>
    <row r="284" spans="1:16" ht="14.25">
      <c r="A284" s="70"/>
      <c r="B284" s="70"/>
      <c r="C284" s="70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6"/>
      <c r="O284" s="70"/>
      <c r="P284" s="70"/>
    </row>
    <row r="285" spans="1:16" ht="15">
      <c r="A285" s="70"/>
      <c r="B285" s="70"/>
      <c r="C285" s="70"/>
      <c r="D285" s="80"/>
      <c r="E285" s="97"/>
      <c r="F285" s="97"/>
      <c r="G285" s="83"/>
      <c r="H285" s="83"/>
      <c r="I285" s="83"/>
      <c r="J285" s="83"/>
      <c r="K285" s="83"/>
      <c r="L285" s="84"/>
      <c r="M285" s="84"/>
      <c r="N285" s="85"/>
      <c r="O285" s="70"/>
      <c r="P285" s="70"/>
    </row>
    <row r="286" spans="1:16" ht="12.75">
      <c r="A286" s="70"/>
      <c r="B286" s="70"/>
      <c r="C286" s="70"/>
      <c r="D286" s="86"/>
      <c r="E286" s="86"/>
      <c r="F286" s="86"/>
      <c r="G286" s="87"/>
      <c r="H286" s="87"/>
      <c r="I286" s="87"/>
      <c r="J286" s="87"/>
      <c r="K286" s="87"/>
      <c r="L286" s="88"/>
      <c r="M286" s="89"/>
      <c r="N286" s="90"/>
      <c r="O286" s="70"/>
      <c r="P286" s="70"/>
    </row>
    <row r="287" spans="1:16" ht="15">
      <c r="A287" s="70"/>
      <c r="B287" s="70"/>
      <c r="C287" s="70"/>
      <c r="D287" s="86"/>
      <c r="E287" s="94"/>
      <c r="F287" s="94"/>
      <c r="G287" s="91"/>
      <c r="H287" s="91"/>
      <c r="I287" s="91"/>
      <c r="J287" s="91"/>
      <c r="K287" s="87"/>
      <c r="L287" s="92"/>
      <c r="M287" s="92"/>
      <c r="N287" s="98"/>
      <c r="O287" s="70"/>
      <c r="P287" s="70"/>
    </row>
    <row r="288" spans="1:16" ht="14.25">
      <c r="A288" s="70"/>
      <c r="B288" s="70"/>
      <c r="C288" s="70"/>
      <c r="D288" s="86"/>
      <c r="E288" s="99"/>
      <c r="F288" s="94"/>
      <c r="G288" s="91"/>
      <c r="H288" s="91"/>
      <c r="I288" s="91"/>
      <c r="J288" s="91"/>
      <c r="K288" s="91"/>
      <c r="L288" s="92"/>
      <c r="M288" s="92"/>
      <c r="N288" s="93"/>
      <c r="O288" s="70"/>
      <c r="P288" s="70"/>
    </row>
    <row r="289" spans="1:16" ht="12.75">
      <c r="A289" s="70"/>
      <c r="B289" s="70"/>
      <c r="C289" s="7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70"/>
      <c r="P289" s="70"/>
    </row>
    <row r="290" spans="1:16" ht="12.75">
      <c r="A290" s="70"/>
      <c r="B290" s="70"/>
      <c r="C290" s="7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70"/>
      <c r="P290" s="70"/>
    </row>
    <row r="291" spans="1:16" ht="15">
      <c r="A291" s="70"/>
      <c r="B291" s="70"/>
      <c r="C291" s="70"/>
      <c r="D291" s="80"/>
      <c r="E291" s="97"/>
      <c r="F291" s="97"/>
      <c r="G291" s="83"/>
      <c r="H291" s="83"/>
      <c r="I291" s="83"/>
      <c r="J291" s="83"/>
      <c r="K291" s="83"/>
      <c r="L291" s="84"/>
      <c r="M291" s="84"/>
      <c r="N291" s="85"/>
      <c r="O291" s="70"/>
      <c r="P291" s="70"/>
    </row>
    <row r="292" spans="1:16" ht="15">
      <c r="A292" s="70"/>
      <c r="B292" s="70"/>
      <c r="C292" s="70"/>
      <c r="D292" s="80"/>
      <c r="E292" s="97"/>
      <c r="F292" s="97"/>
      <c r="G292" s="83"/>
      <c r="H292" s="83"/>
      <c r="I292" s="83"/>
      <c r="J292" s="83"/>
      <c r="K292" s="83"/>
      <c r="L292" s="84"/>
      <c r="M292" s="84"/>
      <c r="N292" s="85"/>
      <c r="O292" s="70"/>
      <c r="P292" s="70"/>
    </row>
    <row r="293" spans="1:16" ht="12.75">
      <c r="A293" s="70"/>
      <c r="B293" s="70"/>
      <c r="C293" s="70"/>
      <c r="D293" s="86"/>
      <c r="E293" s="86"/>
      <c r="F293" s="86"/>
      <c r="G293" s="87"/>
      <c r="H293" s="87"/>
      <c r="I293" s="87"/>
      <c r="J293" s="87"/>
      <c r="K293" s="87"/>
      <c r="L293" s="88"/>
      <c r="M293" s="89"/>
      <c r="N293" s="90"/>
      <c r="O293" s="70"/>
      <c r="P293" s="70"/>
    </row>
    <row r="294" spans="1:16" ht="15">
      <c r="A294" s="70"/>
      <c r="B294" s="70"/>
      <c r="C294" s="70"/>
      <c r="D294" s="86"/>
      <c r="E294" s="91"/>
      <c r="F294" s="91"/>
      <c r="G294" s="91"/>
      <c r="H294" s="87"/>
      <c r="I294" s="91"/>
      <c r="J294" s="91"/>
      <c r="K294" s="91"/>
      <c r="L294" s="92"/>
      <c r="M294" s="92"/>
      <c r="N294" s="98"/>
      <c r="O294" s="70"/>
      <c r="P294" s="70"/>
    </row>
    <row r="295" spans="1:16" ht="14.25">
      <c r="A295" s="70"/>
      <c r="B295" s="70"/>
      <c r="C295" s="70"/>
      <c r="D295" s="86"/>
      <c r="E295" s="94"/>
      <c r="F295" s="94"/>
      <c r="G295" s="87"/>
      <c r="H295" s="91"/>
      <c r="I295" s="91"/>
      <c r="J295" s="91"/>
      <c r="K295" s="91"/>
      <c r="L295" s="92"/>
      <c r="M295" s="92"/>
      <c r="N295" s="93"/>
      <c r="O295" s="70"/>
      <c r="P295" s="70"/>
    </row>
    <row r="296" spans="4:14" ht="14.25"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3"/>
    </row>
    <row r="297" spans="4:14" ht="14.25"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3"/>
    </row>
  </sheetData>
  <printOptions/>
  <pageMargins left="0.25" right="0" top="0.5" bottom="0.5" header="0.25" footer="0.2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9"/>
  <sheetViews>
    <sheetView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2" width="8.421875" style="0" customWidth="1"/>
    <col min="4" max="4" width="17.00390625" style="0" customWidth="1"/>
    <col min="5" max="5" width="9.8515625" style="0" customWidth="1"/>
    <col min="12" max="12" width="10.421875" style="0" customWidth="1"/>
    <col min="13" max="13" width="13.00390625" style="0" customWidth="1"/>
    <col min="14" max="14" width="12.57421875" style="0" customWidth="1"/>
    <col min="15" max="15" width="12.7109375" style="0" customWidth="1"/>
  </cols>
  <sheetData>
    <row r="2" spans="1:15" ht="15">
      <c r="A2" s="100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00"/>
      <c r="N2" s="100"/>
      <c r="O2" s="100"/>
    </row>
    <row r="3" spans="1:15" ht="15">
      <c r="A3" s="10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00"/>
      <c r="N3" s="100"/>
      <c r="O3" s="100"/>
    </row>
    <row r="4" spans="1:15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9"/>
      <c r="O4" s="109"/>
    </row>
    <row r="5" spans="1:15" ht="12.75">
      <c r="A5" s="100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116"/>
    </row>
    <row r="6" spans="1:15" ht="15.75">
      <c r="A6" s="117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9"/>
      <c r="O6" s="100"/>
    </row>
    <row r="7" spans="1:15" ht="12.7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9"/>
      <c r="O7" s="100"/>
    </row>
    <row r="8" spans="1:15" ht="12.7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100"/>
      <c r="M9" s="100"/>
      <c r="N9" s="100"/>
      <c r="O9" s="100"/>
    </row>
    <row r="10" spans="1:15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00"/>
      <c r="M10" s="100"/>
      <c r="N10" s="100"/>
      <c r="O10" s="100"/>
    </row>
    <row r="11" spans="1:15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9"/>
      <c r="N11" s="109"/>
      <c r="O11" s="100"/>
    </row>
    <row r="12" spans="1:15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116"/>
      <c r="O12" s="100"/>
    </row>
    <row r="13" spans="1:15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16"/>
      <c r="O13" s="100"/>
    </row>
    <row r="14" spans="1:15" ht="12.75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00"/>
    </row>
    <row r="15" spans="1:15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1:15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1:15" ht="18">
      <c r="A17" s="100"/>
      <c r="B17" s="118"/>
      <c r="C17" s="119"/>
      <c r="D17" s="120"/>
      <c r="E17" s="120"/>
      <c r="F17" s="120"/>
      <c r="G17" s="121"/>
      <c r="H17" s="100"/>
      <c r="I17" s="100"/>
      <c r="J17" s="100"/>
      <c r="K17" s="100"/>
      <c r="L17" s="100"/>
      <c r="M17" s="100"/>
      <c r="N17" s="100"/>
      <c r="O17" s="100"/>
    </row>
    <row r="18" spans="1:15" ht="18">
      <c r="A18" s="100"/>
      <c r="B18" s="118"/>
      <c r="C18" s="119"/>
      <c r="D18" s="120"/>
      <c r="E18" s="120"/>
      <c r="F18" s="120"/>
      <c r="G18" s="120"/>
      <c r="H18" s="100"/>
      <c r="I18" s="100"/>
      <c r="J18" s="100"/>
      <c r="K18" s="100"/>
      <c r="L18" s="115"/>
      <c r="M18" s="115"/>
      <c r="N18" s="100"/>
      <c r="O18" s="100"/>
    </row>
    <row r="19" spans="1:15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 ht="15.75">
      <c r="A20" s="122"/>
      <c r="B20" s="108"/>
      <c r="C20" s="108"/>
      <c r="D20" s="120"/>
      <c r="E20" s="120"/>
      <c r="F20" s="120"/>
      <c r="G20" s="120"/>
      <c r="H20" s="120"/>
      <c r="I20" s="120"/>
      <c r="J20" s="120"/>
      <c r="K20" s="120"/>
      <c r="L20" s="108"/>
      <c r="M20" s="122"/>
      <c r="N20" s="108"/>
      <c r="O20" s="100"/>
    </row>
    <row r="21" spans="1:15" ht="12.75">
      <c r="A21" s="110"/>
      <c r="B21" s="123"/>
      <c r="C21" s="123"/>
      <c r="D21" s="124"/>
      <c r="E21" s="124"/>
      <c r="F21" s="124"/>
      <c r="G21" s="124"/>
      <c r="H21" s="124"/>
      <c r="I21" s="124"/>
      <c r="J21" s="124"/>
      <c r="K21" s="124"/>
      <c r="L21" s="90"/>
      <c r="M21" s="111"/>
      <c r="N21" s="90"/>
      <c r="O21" s="100"/>
    </row>
    <row r="22" spans="1:15" ht="12.75">
      <c r="A22" s="55"/>
      <c r="B22" s="125"/>
      <c r="C22" s="125"/>
      <c r="D22" s="120"/>
      <c r="E22" s="120"/>
      <c r="F22" s="120"/>
      <c r="G22" s="120"/>
      <c r="H22" s="120"/>
      <c r="I22" s="120"/>
      <c r="J22" s="120"/>
      <c r="K22" s="120"/>
      <c r="L22" s="105"/>
      <c r="M22" s="105"/>
      <c r="N22" s="114"/>
      <c r="O22" s="100"/>
    </row>
    <row r="23" spans="1:15" ht="15">
      <c r="A23" s="55"/>
      <c r="B23" s="125"/>
      <c r="C23" s="125"/>
      <c r="D23" s="120"/>
      <c r="E23" s="120"/>
      <c r="F23" s="120"/>
      <c r="G23" s="120"/>
      <c r="H23" s="120"/>
      <c r="I23" s="126"/>
      <c r="J23" s="120"/>
      <c r="K23" s="120"/>
      <c r="L23" s="105"/>
      <c r="M23" s="105"/>
      <c r="N23" s="114"/>
      <c r="O23" s="100"/>
    </row>
    <row r="24" spans="1:15" ht="15">
      <c r="A24" s="55"/>
      <c r="B24" s="125"/>
      <c r="C24" s="125"/>
      <c r="D24" s="120"/>
      <c r="E24" s="120"/>
      <c r="F24" s="120"/>
      <c r="G24" s="120"/>
      <c r="H24" s="120"/>
      <c r="I24" s="120"/>
      <c r="J24" s="120"/>
      <c r="K24" s="120"/>
      <c r="L24" s="105"/>
      <c r="M24" s="105"/>
      <c r="N24" s="127"/>
      <c r="O24" s="100"/>
    </row>
    <row r="25" spans="1:15" ht="15">
      <c r="A25" s="55"/>
      <c r="B25" s="125"/>
      <c r="C25" s="125"/>
      <c r="D25" s="120"/>
      <c r="E25" s="120"/>
      <c r="F25" s="120"/>
      <c r="G25" s="120"/>
      <c r="H25" s="120"/>
      <c r="I25" s="120"/>
      <c r="J25" s="120"/>
      <c r="K25" s="126"/>
      <c r="L25" s="105"/>
      <c r="M25" s="105"/>
      <c r="N25" s="127"/>
      <c r="O25" s="100"/>
    </row>
    <row r="26" spans="1:15" ht="12.75">
      <c r="A26" s="112"/>
      <c r="B26" s="125"/>
      <c r="C26" s="125"/>
      <c r="D26" s="120"/>
      <c r="E26" s="120"/>
      <c r="F26" s="120"/>
      <c r="G26" s="120"/>
      <c r="H26" s="120"/>
      <c r="I26" s="120"/>
      <c r="J26" s="120"/>
      <c r="K26" s="120"/>
      <c r="L26" s="105"/>
      <c r="M26" s="105"/>
      <c r="N26" s="114"/>
      <c r="O26" s="100"/>
    </row>
    <row r="27" spans="1:15" ht="12.75">
      <c r="A27" s="112"/>
      <c r="B27" s="125"/>
      <c r="C27" s="125"/>
      <c r="D27" s="120"/>
      <c r="E27" s="120"/>
      <c r="F27" s="120"/>
      <c r="G27" s="120"/>
      <c r="H27" s="120"/>
      <c r="I27" s="120"/>
      <c r="J27" s="120"/>
      <c r="K27" s="120"/>
      <c r="L27" s="105"/>
      <c r="M27" s="105"/>
      <c r="N27" s="114"/>
      <c r="O27" s="100"/>
    </row>
    <row r="28" spans="1:15" ht="12.75">
      <c r="A28" s="55"/>
      <c r="B28" s="125"/>
      <c r="C28" s="125"/>
      <c r="D28" s="120"/>
      <c r="E28" s="120"/>
      <c r="F28" s="120"/>
      <c r="G28" s="120"/>
      <c r="H28" s="120"/>
      <c r="I28" s="120"/>
      <c r="J28" s="120"/>
      <c r="K28" s="120"/>
      <c r="L28" s="105"/>
      <c r="M28" s="105"/>
      <c r="N28" s="114"/>
      <c r="O28" s="100"/>
    </row>
    <row r="29" spans="1:15" ht="15">
      <c r="A29" s="55"/>
      <c r="B29" s="125"/>
      <c r="C29" s="125"/>
      <c r="D29" s="120"/>
      <c r="E29" s="120"/>
      <c r="F29" s="120"/>
      <c r="G29" s="120"/>
      <c r="H29" s="120"/>
      <c r="I29" s="120"/>
      <c r="J29" s="126"/>
      <c r="K29" s="120"/>
      <c r="L29" s="105"/>
      <c r="M29" s="105"/>
      <c r="N29" s="114"/>
      <c r="O29" s="100"/>
    </row>
    <row r="30" spans="1:15" ht="15">
      <c r="A30" s="55"/>
      <c r="B30" s="125"/>
      <c r="C30" s="125"/>
      <c r="D30" s="120"/>
      <c r="E30" s="120"/>
      <c r="F30" s="128"/>
      <c r="G30" s="128"/>
      <c r="H30" s="128"/>
      <c r="I30" s="128"/>
      <c r="J30" s="128"/>
      <c r="K30" s="126"/>
      <c r="L30" s="105"/>
      <c r="M30" s="105"/>
      <c r="N30" s="127"/>
      <c r="O30" s="100"/>
    </row>
    <row r="31" spans="1:15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1:15" ht="23.25">
      <c r="A32" s="42"/>
      <c r="B32" s="100"/>
      <c r="C32" s="100"/>
      <c r="D32" s="129"/>
      <c r="E32" s="130"/>
      <c r="F32" s="130"/>
      <c r="G32" s="131"/>
      <c r="H32" s="131"/>
      <c r="I32" s="131"/>
      <c r="J32" s="131"/>
      <c r="K32" s="131"/>
      <c r="L32" s="108"/>
      <c r="M32" s="122"/>
      <c r="N32" s="107"/>
      <c r="O32" s="100"/>
    </row>
    <row r="33" spans="1:15" ht="12.75">
      <c r="A33" s="100"/>
      <c r="B33" s="100"/>
      <c r="C33" s="100"/>
      <c r="D33" s="110"/>
      <c r="E33" s="110"/>
      <c r="F33" s="110"/>
      <c r="G33" s="124"/>
      <c r="H33" s="124"/>
      <c r="I33" s="124"/>
      <c r="J33" s="124"/>
      <c r="K33" s="124"/>
      <c r="L33" s="90"/>
      <c r="M33" s="111"/>
      <c r="N33" s="90"/>
      <c r="O33" s="100"/>
    </row>
    <row r="34" spans="1:15" ht="12.75">
      <c r="A34" s="100"/>
      <c r="B34" s="100"/>
      <c r="C34" s="100"/>
      <c r="D34" s="55"/>
      <c r="E34" s="120"/>
      <c r="F34" s="120"/>
      <c r="G34" s="120"/>
      <c r="H34" s="120"/>
      <c r="I34" s="120"/>
      <c r="J34" s="120"/>
      <c r="K34" s="120"/>
      <c r="L34" s="105"/>
      <c r="M34" s="105"/>
      <c r="N34" s="106"/>
      <c r="O34" s="100"/>
    </row>
    <row r="35" spans="1:23" ht="15">
      <c r="A35" s="100"/>
      <c r="B35" s="100"/>
      <c r="C35" s="100"/>
      <c r="D35" s="55"/>
      <c r="E35" s="120"/>
      <c r="F35" s="120"/>
      <c r="G35" s="120"/>
      <c r="H35" s="120"/>
      <c r="I35" s="126"/>
      <c r="J35" s="120"/>
      <c r="K35" s="120"/>
      <c r="L35" s="105"/>
      <c r="M35" s="105"/>
      <c r="N35" s="106"/>
      <c r="O35" s="115"/>
      <c r="Q35" s="44"/>
      <c r="R35" s="44"/>
      <c r="S35" s="44"/>
      <c r="T35" s="44"/>
      <c r="U35" s="44"/>
      <c r="V35" s="44"/>
      <c r="W35" s="44"/>
    </row>
    <row r="36" spans="1:15" ht="15">
      <c r="A36" s="100"/>
      <c r="B36" s="100"/>
      <c r="C36" s="100"/>
      <c r="D36" s="55"/>
      <c r="E36" s="120"/>
      <c r="F36" s="120"/>
      <c r="G36" s="120"/>
      <c r="H36" s="120"/>
      <c r="I36" s="120"/>
      <c r="J36" s="120"/>
      <c r="K36" s="120"/>
      <c r="L36" s="105"/>
      <c r="M36" s="105"/>
      <c r="N36" s="98"/>
      <c r="O36" s="100"/>
    </row>
    <row r="37" spans="1:15" ht="15">
      <c r="A37" s="100"/>
      <c r="B37" s="100"/>
      <c r="C37" s="100"/>
      <c r="D37" s="55"/>
      <c r="E37" s="120"/>
      <c r="F37" s="120"/>
      <c r="G37" s="120"/>
      <c r="H37" s="120"/>
      <c r="I37" s="120"/>
      <c r="J37" s="120"/>
      <c r="K37" s="126"/>
      <c r="L37" s="105"/>
      <c r="M37" s="105"/>
      <c r="N37" s="98"/>
      <c r="O37" s="100"/>
    </row>
    <row r="38" spans="1:15" ht="15">
      <c r="A38" s="100"/>
      <c r="B38" s="100"/>
      <c r="C38" s="100"/>
      <c r="D38" s="112"/>
      <c r="E38" s="120"/>
      <c r="F38" s="120"/>
      <c r="G38" s="120"/>
      <c r="H38" s="120"/>
      <c r="I38" s="120"/>
      <c r="J38" s="120"/>
      <c r="K38" s="120"/>
      <c r="L38" s="105"/>
      <c r="M38" s="105"/>
      <c r="N38" s="98"/>
      <c r="O38" s="100"/>
    </row>
    <row r="39" spans="1:15" ht="12.75">
      <c r="A39" s="100"/>
      <c r="B39" s="100"/>
      <c r="C39" s="100"/>
      <c r="D39" s="112"/>
      <c r="E39" s="120"/>
      <c r="F39" s="120"/>
      <c r="G39" s="120"/>
      <c r="H39" s="120"/>
      <c r="I39" s="120"/>
      <c r="J39" s="120"/>
      <c r="K39" s="120"/>
      <c r="L39" s="105"/>
      <c r="M39" s="105"/>
      <c r="N39" s="106"/>
      <c r="O39" s="100"/>
    </row>
    <row r="40" spans="1:15" ht="12.75">
      <c r="A40" s="100"/>
      <c r="B40" s="100"/>
      <c r="C40" s="100"/>
      <c r="D40" s="55"/>
      <c r="E40" s="120"/>
      <c r="F40" s="120"/>
      <c r="G40" s="120"/>
      <c r="H40" s="120"/>
      <c r="I40" s="120"/>
      <c r="J40" s="120"/>
      <c r="K40" s="120"/>
      <c r="L40" s="105"/>
      <c r="M40" s="105"/>
      <c r="N40" s="106"/>
      <c r="O40" s="100"/>
    </row>
    <row r="41" spans="1:15" ht="15">
      <c r="A41" s="100"/>
      <c r="B41" s="100"/>
      <c r="C41" s="100"/>
      <c r="D41" s="55"/>
      <c r="E41" s="120"/>
      <c r="F41" s="120"/>
      <c r="G41" s="120"/>
      <c r="H41" s="120"/>
      <c r="I41" s="120"/>
      <c r="J41" s="126"/>
      <c r="K41" s="120"/>
      <c r="L41" s="105"/>
      <c r="M41" s="105"/>
      <c r="N41" s="98"/>
      <c r="O41" s="100"/>
    </row>
    <row r="42" spans="1:15" ht="15">
      <c r="A42" s="100"/>
      <c r="B42" s="100"/>
      <c r="C42" s="100"/>
      <c r="D42" s="55"/>
      <c r="E42" s="120"/>
      <c r="F42" s="128"/>
      <c r="G42" s="128"/>
      <c r="H42" s="128"/>
      <c r="I42" s="128"/>
      <c r="J42" s="128"/>
      <c r="K42" s="126"/>
      <c r="L42" s="105"/>
      <c r="M42" s="105"/>
      <c r="N42" s="98"/>
      <c r="O42" s="100"/>
    </row>
    <row r="43" spans="1:15" ht="12.7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 ht="12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5" ht="12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1:15" ht="15.75">
      <c r="A46" s="122"/>
      <c r="B46" s="108"/>
      <c r="C46" s="108"/>
      <c r="D46" s="120"/>
      <c r="E46" s="120"/>
      <c r="F46" s="120"/>
      <c r="G46" s="120"/>
      <c r="H46" s="120"/>
      <c r="I46" s="120"/>
      <c r="J46" s="120"/>
      <c r="K46" s="120"/>
      <c r="L46" s="108"/>
      <c r="M46" s="122"/>
      <c r="N46" s="107"/>
      <c r="O46" s="100"/>
    </row>
    <row r="47" spans="1:15" ht="12.75">
      <c r="A47" s="132"/>
      <c r="B47" s="123"/>
      <c r="C47" s="123"/>
      <c r="D47" s="124"/>
      <c r="E47" s="124"/>
      <c r="F47" s="124"/>
      <c r="G47" s="124"/>
      <c r="H47" s="124"/>
      <c r="I47" s="124"/>
      <c r="J47" s="124"/>
      <c r="K47" s="124"/>
      <c r="L47" s="90"/>
      <c r="M47" s="111"/>
      <c r="N47" s="90"/>
      <c r="O47" s="100"/>
    </row>
    <row r="48" spans="1:15" ht="15">
      <c r="A48" s="55"/>
      <c r="B48" s="125"/>
      <c r="C48" s="125"/>
      <c r="D48" s="120"/>
      <c r="E48" s="120"/>
      <c r="F48" s="120"/>
      <c r="G48" s="120"/>
      <c r="H48" s="120"/>
      <c r="I48" s="120"/>
      <c r="J48" s="120"/>
      <c r="K48" s="126"/>
      <c r="L48" s="105"/>
      <c r="M48" s="105"/>
      <c r="N48" s="98"/>
      <c r="O48" s="100"/>
    </row>
    <row r="49" spans="1:15" ht="12.75">
      <c r="A49" s="55"/>
      <c r="B49" s="125"/>
      <c r="C49" s="125"/>
      <c r="D49" s="120"/>
      <c r="E49" s="120"/>
      <c r="F49" s="120"/>
      <c r="G49" s="120"/>
      <c r="H49" s="120"/>
      <c r="I49" s="120"/>
      <c r="J49" s="120"/>
      <c r="K49" s="120"/>
      <c r="L49" s="105"/>
      <c r="M49" s="105"/>
      <c r="N49" s="106"/>
      <c r="O49" s="100"/>
    </row>
    <row r="50" spans="1:15" ht="15">
      <c r="A50" s="55"/>
      <c r="B50" s="125"/>
      <c r="C50" s="125"/>
      <c r="D50" s="120"/>
      <c r="E50" s="120"/>
      <c r="F50" s="120"/>
      <c r="G50" s="120"/>
      <c r="H50" s="120"/>
      <c r="I50" s="120"/>
      <c r="J50" s="120"/>
      <c r="K50" s="126"/>
      <c r="L50" s="105"/>
      <c r="M50" s="105"/>
      <c r="N50" s="98"/>
      <c r="O50" s="100"/>
    </row>
    <row r="51" spans="1:15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5" ht="15.75">
      <c r="A52" s="42"/>
      <c r="B52" s="100"/>
      <c r="C52" s="100"/>
      <c r="D52" s="133"/>
      <c r="E52" s="122"/>
      <c r="F52" s="122"/>
      <c r="G52" s="134"/>
      <c r="H52" s="131"/>
      <c r="I52" s="131"/>
      <c r="J52" s="131"/>
      <c r="K52" s="131"/>
      <c r="L52" s="108"/>
      <c r="M52" s="122"/>
      <c r="N52" s="107"/>
      <c r="O52" s="100"/>
    </row>
    <row r="53" spans="1:15" ht="12.75">
      <c r="A53" s="100"/>
      <c r="B53" s="100"/>
      <c r="C53" s="100"/>
      <c r="D53" s="110"/>
      <c r="E53" s="110"/>
      <c r="F53" s="110"/>
      <c r="G53" s="124"/>
      <c r="H53" s="124"/>
      <c r="I53" s="124"/>
      <c r="J53" s="124"/>
      <c r="K53" s="124"/>
      <c r="L53" s="90"/>
      <c r="M53" s="111"/>
      <c r="N53" s="90"/>
      <c r="O53" s="100"/>
    </row>
    <row r="54" spans="1:15" ht="15">
      <c r="A54" s="100"/>
      <c r="B54" s="100"/>
      <c r="C54" s="100"/>
      <c r="D54" s="55"/>
      <c r="E54" s="120"/>
      <c r="F54" s="120"/>
      <c r="G54" s="120"/>
      <c r="H54" s="120"/>
      <c r="I54" s="120"/>
      <c r="J54" s="120"/>
      <c r="K54" s="126"/>
      <c r="L54" s="105"/>
      <c r="M54" s="105"/>
      <c r="N54" s="98"/>
      <c r="O54" s="100"/>
    </row>
    <row r="55" spans="1:15" ht="15">
      <c r="A55" s="100"/>
      <c r="B55" s="100"/>
      <c r="C55" s="100"/>
      <c r="D55" s="55"/>
      <c r="E55" s="120"/>
      <c r="F55" s="120"/>
      <c r="G55" s="120"/>
      <c r="H55" s="120"/>
      <c r="I55" s="120"/>
      <c r="J55" s="120"/>
      <c r="K55" s="120"/>
      <c r="L55" s="105"/>
      <c r="M55" s="105"/>
      <c r="N55" s="98"/>
      <c r="O55" s="100"/>
    </row>
    <row r="56" spans="1:15" ht="15">
      <c r="A56" s="100"/>
      <c r="B56" s="100"/>
      <c r="C56" s="100"/>
      <c r="D56" s="55"/>
      <c r="E56" s="120"/>
      <c r="F56" s="120"/>
      <c r="G56" s="120"/>
      <c r="H56" s="120"/>
      <c r="I56" s="120"/>
      <c r="J56" s="120"/>
      <c r="K56" s="126"/>
      <c r="L56" s="105"/>
      <c r="M56" s="105"/>
      <c r="N56" s="98"/>
      <c r="O56" s="100"/>
    </row>
    <row r="57" spans="1:15" ht="12.7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1:15" ht="12.7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1:15" ht="12.7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1:15" ht="15.75">
      <c r="A60" s="122"/>
      <c r="B60" s="107"/>
      <c r="C60" s="107"/>
      <c r="D60" s="120"/>
      <c r="E60" s="120"/>
      <c r="F60" s="120"/>
      <c r="G60" s="120"/>
      <c r="H60" s="120"/>
      <c r="I60" s="120"/>
      <c r="J60" s="120"/>
      <c r="K60" s="120"/>
      <c r="L60" s="108"/>
      <c r="M60" s="122"/>
      <c r="N60" s="107"/>
      <c r="O60" s="100"/>
    </row>
    <row r="61" spans="1:15" ht="12.75">
      <c r="A61" s="112"/>
      <c r="B61" s="123"/>
      <c r="C61" s="123"/>
      <c r="D61" s="124"/>
      <c r="E61" s="124"/>
      <c r="F61" s="124"/>
      <c r="G61" s="124"/>
      <c r="H61" s="124"/>
      <c r="I61" s="124"/>
      <c r="J61" s="124"/>
      <c r="K61" s="124"/>
      <c r="L61" s="90"/>
      <c r="M61" s="111"/>
      <c r="N61" s="90"/>
      <c r="O61" s="100"/>
    </row>
    <row r="62" spans="1:15" ht="12.75">
      <c r="A62" s="112"/>
      <c r="B62" s="125"/>
      <c r="C62" s="125"/>
      <c r="D62" s="120"/>
      <c r="E62" s="120"/>
      <c r="F62" s="120"/>
      <c r="G62" s="120"/>
      <c r="H62" s="120"/>
      <c r="I62" s="120"/>
      <c r="J62" s="120"/>
      <c r="K62" s="120"/>
      <c r="L62" s="105"/>
      <c r="M62" s="105"/>
      <c r="N62" s="114"/>
      <c r="O62" s="100"/>
    </row>
    <row r="63" spans="1:15" ht="12.75">
      <c r="A63" s="112"/>
      <c r="B63" s="125"/>
      <c r="C63" s="125"/>
      <c r="D63" s="120"/>
      <c r="E63" s="120"/>
      <c r="F63" s="120"/>
      <c r="G63" s="120"/>
      <c r="H63" s="120"/>
      <c r="I63" s="120"/>
      <c r="J63" s="120"/>
      <c r="K63" s="120"/>
      <c r="L63" s="105"/>
      <c r="M63" s="105"/>
      <c r="N63" s="106"/>
      <c r="O63" s="100"/>
    </row>
    <row r="64" spans="1:15" ht="12.75">
      <c r="A64" s="112"/>
      <c r="B64" s="125"/>
      <c r="C64" s="125"/>
      <c r="D64" s="120"/>
      <c r="E64" s="120"/>
      <c r="F64" s="120"/>
      <c r="G64" s="120"/>
      <c r="H64" s="120"/>
      <c r="I64" s="120"/>
      <c r="J64" s="120"/>
      <c r="K64" s="120"/>
      <c r="L64" s="105"/>
      <c r="M64" s="105"/>
      <c r="N64" s="106"/>
      <c r="O64" s="100"/>
    </row>
    <row r="65" spans="1:15" ht="12.75">
      <c r="A65" s="112"/>
      <c r="B65" s="123"/>
      <c r="C65" s="123"/>
      <c r="D65" s="124"/>
      <c r="E65" s="124"/>
      <c r="F65" s="124"/>
      <c r="G65" s="124"/>
      <c r="H65" s="124"/>
      <c r="I65" s="124"/>
      <c r="J65" s="124"/>
      <c r="K65" s="124"/>
      <c r="L65" s="90"/>
      <c r="M65" s="111"/>
      <c r="N65" s="90"/>
      <c r="O65" s="100"/>
    </row>
    <row r="66" spans="1:15" ht="12.75">
      <c r="A66" s="112"/>
      <c r="B66" s="125"/>
      <c r="C66" s="125"/>
      <c r="D66" s="120"/>
      <c r="E66" s="120"/>
      <c r="F66" s="120"/>
      <c r="G66" s="120"/>
      <c r="H66" s="120"/>
      <c r="I66" s="120"/>
      <c r="J66" s="120"/>
      <c r="K66" s="120"/>
      <c r="L66" s="105"/>
      <c r="M66" s="105"/>
      <c r="N66" s="106"/>
      <c r="O66" s="100"/>
    </row>
    <row r="67" spans="1:15" ht="12.7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1:15" ht="15.75">
      <c r="A68" s="42"/>
      <c r="B68" s="100"/>
      <c r="C68" s="100"/>
      <c r="D68" s="133"/>
      <c r="E68" s="130"/>
      <c r="F68" s="130"/>
      <c r="G68" s="131"/>
      <c r="H68" s="131"/>
      <c r="I68" s="131"/>
      <c r="J68" s="131"/>
      <c r="K68" s="131"/>
      <c r="L68" s="108"/>
      <c r="M68" s="122"/>
      <c r="N68" s="107"/>
      <c r="O68" s="100"/>
    </row>
    <row r="69" spans="1:15" ht="12.75">
      <c r="A69" s="100"/>
      <c r="B69" s="100"/>
      <c r="C69" s="100"/>
      <c r="D69" s="112"/>
      <c r="E69" s="110"/>
      <c r="F69" s="110"/>
      <c r="G69" s="124"/>
      <c r="H69" s="124"/>
      <c r="I69" s="124"/>
      <c r="J69" s="124"/>
      <c r="K69" s="124"/>
      <c r="L69" s="90"/>
      <c r="M69" s="111"/>
      <c r="N69" s="90"/>
      <c r="O69" s="100"/>
    </row>
    <row r="70" spans="1:15" ht="12.75">
      <c r="A70" s="100"/>
      <c r="B70" s="100"/>
      <c r="C70" s="100"/>
      <c r="D70" s="112"/>
      <c r="E70" s="120"/>
      <c r="F70" s="120"/>
      <c r="G70" s="120"/>
      <c r="H70" s="120"/>
      <c r="I70" s="120"/>
      <c r="J70" s="120"/>
      <c r="K70" s="120"/>
      <c r="L70" s="105"/>
      <c r="M70" s="105"/>
      <c r="N70" s="106"/>
      <c r="O70" s="100"/>
    </row>
    <row r="71" spans="1:15" ht="12.75">
      <c r="A71" s="100"/>
      <c r="B71" s="100"/>
      <c r="C71" s="100"/>
      <c r="D71" s="112"/>
      <c r="E71" s="120"/>
      <c r="F71" s="120"/>
      <c r="G71" s="120"/>
      <c r="H71" s="120"/>
      <c r="I71" s="120"/>
      <c r="J71" s="120"/>
      <c r="K71" s="120"/>
      <c r="L71" s="105"/>
      <c r="M71" s="105"/>
      <c r="N71" s="106"/>
      <c r="O71" s="100"/>
    </row>
    <row r="72" spans="1:15" ht="12.75">
      <c r="A72" s="100"/>
      <c r="B72" s="100"/>
      <c r="C72" s="100"/>
      <c r="D72" s="112"/>
      <c r="E72" s="120"/>
      <c r="F72" s="120"/>
      <c r="G72" s="120"/>
      <c r="H72" s="120"/>
      <c r="I72" s="120"/>
      <c r="J72" s="120"/>
      <c r="K72" s="120"/>
      <c r="L72" s="105"/>
      <c r="M72" s="105"/>
      <c r="N72" s="106"/>
      <c r="O72" s="100"/>
    </row>
    <row r="73" spans="1:15" ht="12.75">
      <c r="A73" s="100"/>
      <c r="B73" s="100"/>
      <c r="C73" s="100"/>
      <c r="D73" s="112"/>
      <c r="E73" s="120"/>
      <c r="F73" s="120"/>
      <c r="G73" s="120"/>
      <c r="H73" s="120"/>
      <c r="I73" s="120"/>
      <c r="J73" s="120"/>
      <c r="K73" s="120"/>
      <c r="L73" s="90"/>
      <c r="M73" s="111"/>
      <c r="N73" s="90"/>
      <c r="O73" s="100"/>
    </row>
    <row r="74" spans="1:15" ht="12.75">
      <c r="A74" s="100"/>
      <c r="B74" s="100"/>
      <c r="C74" s="100"/>
      <c r="D74" s="112"/>
      <c r="E74" s="120"/>
      <c r="F74" s="120"/>
      <c r="G74" s="120"/>
      <c r="H74" s="120"/>
      <c r="I74" s="120"/>
      <c r="J74" s="120"/>
      <c r="K74" s="120"/>
      <c r="L74" s="105"/>
      <c r="M74" s="105"/>
      <c r="N74" s="106"/>
      <c r="O74" s="100"/>
    </row>
    <row r="75" spans="1:15" ht="12.75">
      <c r="A75" s="100"/>
      <c r="B75" s="100"/>
      <c r="C75" s="100"/>
      <c r="D75" s="112"/>
      <c r="E75" s="120"/>
      <c r="F75" s="120"/>
      <c r="G75" s="120"/>
      <c r="H75" s="120"/>
      <c r="I75" s="120"/>
      <c r="J75" s="120"/>
      <c r="K75" s="120"/>
      <c r="L75" s="105"/>
      <c r="M75" s="105"/>
      <c r="N75" s="106"/>
      <c r="O75" s="100"/>
    </row>
    <row r="76" spans="1:15" ht="12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1:15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1:15" ht="15.75">
      <c r="A79" s="122"/>
      <c r="B79" s="108"/>
      <c r="C79" s="108"/>
      <c r="D79" s="120"/>
      <c r="E79" s="120"/>
      <c r="F79" s="120"/>
      <c r="G79" s="120"/>
      <c r="H79" s="120"/>
      <c r="I79" s="120"/>
      <c r="J79" s="120"/>
      <c r="K79" s="120"/>
      <c r="L79" s="108"/>
      <c r="M79" s="122"/>
      <c r="N79" s="107"/>
      <c r="O79" s="100"/>
    </row>
    <row r="80" spans="1:15" ht="12.75">
      <c r="A80" s="109"/>
      <c r="B80" s="123"/>
      <c r="C80" s="123"/>
      <c r="D80" s="124"/>
      <c r="E80" s="124"/>
      <c r="F80" s="124"/>
      <c r="G80" s="124"/>
      <c r="H80" s="124"/>
      <c r="I80" s="124"/>
      <c r="J80" s="124"/>
      <c r="K80" s="124"/>
      <c r="L80" s="90"/>
      <c r="M80" s="111"/>
      <c r="N80" s="90"/>
      <c r="O80" s="100"/>
    </row>
    <row r="81" spans="1:15" ht="15">
      <c r="A81" s="55"/>
      <c r="B81" s="125"/>
      <c r="C81" s="125"/>
      <c r="D81" s="120"/>
      <c r="E81" s="120"/>
      <c r="F81" s="120"/>
      <c r="G81" s="120"/>
      <c r="H81" s="126"/>
      <c r="I81" s="120"/>
      <c r="J81" s="135"/>
      <c r="K81" s="120"/>
      <c r="L81" s="105"/>
      <c r="M81" s="105"/>
      <c r="N81" s="98"/>
      <c r="O81" s="100"/>
    </row>
    <row r="82" spans="1:15" ht="15">
      <c r="A82" s="109"/>
      <c r="B82" s="125"/>
      <c r="C82" s="125"/>
      <c r="D82" s="120"/>
      <c r="E82" s="120"/>
      <c r="F82" s="120"/>
      <c r="G82" s="120"/>
      <c r="H82" s="120"/>
      <c r="I82" s="120"/>
      <c r="J82" s="120"/>
      <c r="K82" s="120"/>
      <c r="L82" s="105"/>
      <c r="M82" s="105"/>
      <c r="N82" s="98"/>
      <c r="O82" s="100"/>
    </row>
    <row r="83" spans="1:15" ht="12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1:15" ht="15.75">
      <c r="A84" s="42"/>
      <c r="B84" s="100"/>
      <c r="C84" s="100"/>
      <c r="D84" s="133"/>
      <c r="E84" s="130"/>
      <c r="F84" s="130"/>
      <c r="G84" s="131"/>
      <c r="H84" s="131"/>
      <c r="I84" s="131"/>
      <c r="J84" s="131"/>
      <c r="K84" s="131"/>
      <c r="L84" s="108"/>
      <c r="M84" s="122"/>
      <c r="N84" s="107"/>
      <c r="O84" s="100"/>
    </row>
    <row r="85" spans="1:15" ht="12.75">
      <c r="A85" s="100"/>
      <c r="B85" s="100"/>
      <c r="C85" s="100"/>
      <c r="D85" s="110"/>
      <c r="E85" s="110"/>
      <c r="F85" s="110"/>
      <c r="G85" s="124"/>
      <c r="H85" s="124"/>
      <c r="I85" s="124"/>
      <c r="J85" s="124"/>
      <c r="K85" s="124"/>
      <c r="L85" s="90"/>
      <c r="M85" s="111"/>
      <c r="N85" s="90"/>
      <c r="O85" s="100"/>
    </row>
    <row r="86" spans="1:15" ht="15">
      <c r="A86" s="100"/>
      <c r="B86" s="100"/>
      <c r="C86" s="100"/>
      <c r="D86" s="55"/>
      <c r="E86" s="120"/>
      <c r="F86" s="120"/>
      <c r="G86" s="120"/>
      <c r="H86" s="126"/>
      <c r="I86" s="120"/>
      <c r="J86" s="135"/>
      <c r="K86" s="120"/>
      <c r="L86" s="105"/>
      <c r="M86" s="105"/>
      <c r="N86" s="98"/>
      <c r="O86" s="100"/>
    </row>
    <row r="87" spans="1:15" ht="15">
      <c r="A87" s="100"/>
      <c r="B87" s="100"/>
      <c r="C87" s="100"/>
      <c r="D87" s="113"/>
      <c r="E87" s="136"/>
      <c r="F87" s="136"/>
      <c r="G87" s="136"/>
      <c r="H87" s="136"/>
      <c r="I87" s="136"/>
      <c r="J87" s="136"/>
      <c r="K87" s="136"/>
      <c r="L87" s="105"/>
      <c r="M87" s="105"/>
      <c r="N87" s="98"/>
      <c r="O87" s="100"/>
    </row>
    <row r="88" spans="1:15" ht="12.75">
      <c r="A88" s="100"/>
      <c r="B88" s="100"/>
      <c r="C88" s="100"/>
      <c r="D88" s="55"/>
      <c r="E88" s="120"/>
      <c r="F88" s="120"/>
      <c r="G88" s="120"/>
      <c r="H88" s="120"/>
      <c r="I88" s="120"/>
      <c r="J88" s="120"/>
      <c r="K88" s="120"/>
      <c r="L88" s="105"/>
      <c r="M88" s="105"/>
      <c r="N88" s="106"/>
      <c r="O88" s="100"/>
    </row>
    <row r="89" spans="1:15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P111"/>
  <sheetViews>
    <sheetView workbookViewId="0" topLeftCell="A1">
      <selection activeCell="D5" sqref="D5"/>
    </sheetView>
  </sheetViews>
  <sheetFormatPr defaultColWidth="9.140625" defaultRowHeight="12.75"/>
  <cols>
    <col min="4" max="4" width="17.00390625" style="0" customWidth="1"/>
    <col min="12" max="12" width="11.00390625" style="0" customWidth="1"/>
    <col min="13" max="13" width="13.00390625" style="0" customWidth="1"/>
    <col min="14" max="14" width="15.00390625" style="0" customWidth="1"/>
  </cols>
  <sheetData>
    <row r="4" spans="2:15" ht="1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63"/>
    </row>
    <row r="5" spans="2:15" ht="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70"/>
      <c r="O5" s="63"/>
    </row>
    <row r="6" spans="2:15" ht="14.25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63"/>
    </row>
    <row r="7" spans="2:15" ht="15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63"/>
    </row>
    <row r="8" spans="2:15" ht="14.25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63"/>
    </row>
    <row r="9" spans="2:15" ht="15">
      <c r="B9" s="71"/>
      <c r="C9" s="69"/>
      <c r="D9" s="69"/>
      <c r="E9" s="69"/>
      <c r="F9" s="69"/>
      <c r="G9" s="69"/>
      <c r="H9" s="69"/>
      <c r="I9" s="69"/>
      <c r="J9" s="69"/>
      <c r="K9" s="70"/>
      <c r="L9" s="70"/>
      <c r="M9" s="70"/>
      <c r="N9" s="70"/>
      <c r="O9" s="63"/>
    </row>
    <row r="10" spans="2:15" ht="14.25">
      <c r="B10" s="72"/>
      <c r="C10" s="72"/>
      <c r="D10" s="72"/>
      <c r="E10" s="72"/>
      <c r="F10" s="72"/>
      <c r="G10" s="72"/>
      <c r="H10" s="72"/>
      <c r="I10" s="72"/>
      <c r="J10" s="72"/>
      <c r="K10" s="70"/>
      <c r="L10" s="70"/>
      <c r="M10" s="70"/>
      <c r="N10" s="70"/>
      <c r="O10" s="63"/>
    </row>
    <row r="11" spans="2:15" ht="14.25">
      <c r="B11" s="72"/>
      <c r="C11" s="72"/>
      <c r="D11" s="72"/>
      <c r="E11" s="72"/>
      <c r="F11" s="72"/>
      <c r="G11" s="72"/>
      <c r="H11" s="72"/>
      <c r="I11" s="72"/>
      <c r="J11" s="72"/>
      <c r="K11" s="70"/>
      <c r="L11" s="70"/>
      <c r="M11" s="70"/>
      <c r="N11" s="70"/>
      <c r="O11" s="63"/>
    </row>
    <row r="12" spans="2:15" ht="15">
      <c r="B12" s="71"/>
      <c r="C12" s="69"/>
      <c r="D12" s="69"/>
      <c r="E12" s="69"/>
      <c r="F12" s="69"/>
      <c r="G12" s="69"/>
      <c r="H12" s="69"/>
      <c r="I12" s="69"/>
      <c r="J12" s="69"/>
      <c r="K12" s="70"/>
      <c r="L12" s="70"/>
      <c r="M12" s="70"/>
      <c r="N12" s="70"/>
      <c r="O12" s="63"/>
    </row>
    <row r="13" spans="2:14" ht="12.75">
      <c r="B13" s="72"/>
      <c r="C13" s="72"/>
      <c r="D13" s="72"/>
      <c r="E13" s="72"/>
      <c r="F13" s="72"/>
      <c r="G13" s="72"/>
      <c r="H13" s="72"/>
      <c r="I13" s="72"/>
      <c r="J13" s="72"/>
      <c r="K13" s="70"/>
      <c r="L13" s="70"/>
      <c r="M13" s="70"/>
      <c r="N13" s="70"/>
    </row>
    <row r="14" spans="2:14" ht="12.75">
      <c r="B14" s="72"/>
      <c r="C14" s="72"/>
      <c r="D14" s="72"/>
      <c r="E14" s="72"/>
      <c r="F14" s="72"/>
      <c r="G14" s="72"/>
      <c r="H14" s="72"/>
      <c r="I14" s="72"/>
      <c r="J14" s="72"/>
      <c r="K14" s="70"/>
      <c r="L14" s="70"/>
      <c r="M14" s="70"/>
      <c r="N14" s="70"/>
    </row>
    <row r="15" spans="2:16" ht="15">
      <c r="B15" s="71"/>
      <c r="C15" s="69"/>
      <c r="D15" s="69"/>
      <c r="E15" s="69"/>
      <c r="F15" s="69"/>
      <c r="G15" s="69"/>
      <c r="H15" s="69"/>
      <c r="I15" s="69"/>
      <c r="J15" s="69"/>
      <c r="K15" s="70"/>
      <c r="L15" s="70"/>
      <c r="M15" s="70"/>
      <c r="N15" s="70"/>
      <c r="P15" s="60"/>
    </row>
    <row r="16" spans="2:16" ht="12.75">
      <c r="B16" s="72"/>
      <c r="C16" s="72"/>
      <c r="D16" s="72"/>
      <c r="E16" s="72"/>
      <c r="F16" s="72"/>
      <c r="G16" s="72"/>
      <c r="H16" s="72"/>
      <c r="I16" s="72"/>
      <c r="J16" s="72"/>
      <c r="K16" s="70"/>
      <c r="L16" s="70"/>
      <c r="M16" s="70"/>
      <c r="N16" s="70"/>
      <c r="P16" s="60"/>
    </row>
    <row r="17" spans="2:14" ht="12.7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2:14" ht="12.7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4" ht="15.75">
      <c r="B19" s="73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2:14" ht="12.75"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2:14" ht="12.75">
      <c r="B21" s="7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2:14" ht="12.75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2:14" ht="15.75">
      <c r="B23" s="73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2:14" ht="12.75">
      <c r="B24" s="7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4" ht="12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2:15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44"/>
    </row>
    <row r="27" spans="2:14" ht="18">
      <c r="B27" s="72"/>
      <c r="C27" s="72"/>
      <c r="D27" s="74"/>
      <c r="E27" s="70"/>
      <c r="F27" s="70"/>
      <c r="G27" s="70"/>
      <c r="H27" s="70"/>
      <c r="I27" s="70"/>
      <c r="J27" s="70"/>
      <c r="K27" s="70"/>
      <c r="L27" s="70"/>
      <c r="M27" s="70"/>
      <c r="N27" s="75"/>
    </row>
    <row r="28" spans="2:14" ht="14.25">
      <c r="B28" s="72"/>
      <c r="C28" s="72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5"/>
    </row>
    <row r="29" spans="2:14" ht="14.25">
      <c r="B29" s="72"/>
      <c r="C29" s="72"/>
      <c r="D29" s="76"/>
      <c r="E29" s="76"/>
      <c r="F29" s="76"/>
      <c r="G29" s="76"/>
      <c r="H29" s="76"/>
      <c r="I29" s="77"/>
      <c r="J29" s="76"/>
      <c r="K29" s="76"/>
      <c r="L29" s="76"/>
      <c r="M29" s="76"/>
      <c r="N29" s="75"/>
    </row>
    <row r="30" spans="2:14" ht="12.75">
      <c r="B30" s="72"/>
      <c r="C30" s="72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2"/>
    </row>
    <row r="31" spans="2:14" ht="15">
      <c r="B31" s="72"/>
      <c r="C31" s="70"/>
      <c r="D31" s="80"/>
      <c r="E31" s="81"/>
      <c r="F31" s="81"/>
      <c r="G31" s="82"/>
      <c r="H31" s="82"/>
      <c r="I31" s="83"/>
      <c r="J31" s="83"/>
      <c r="K31" s="83"/>
      <c r="L31" s="84"/>
      <c r="M31" s="84"/>
      <c r="N31" s="85"/>
    </row>
    <row r="32" spans="2:14" ht="15">
      <c r="B32" s="72"/>
      <c r="C32" s="70"/>
      <c r="D32" s="86"/>
      <c r="E32" s="86"/>
      <c r="F32" s="86"/>
      <c r="G32" s="87"/>
      <c r="H32" s="87"/>
      <c r="I32" s="87"/>
      <c r="J32" s="87"/>
      <c r="K32" s="87"/>
      <c r="L32" s="88"/>
      <c r="M32" s="89"/>
      <c r="N32" s="101"/>
    </row>
    <row r="33" spans="2:14" ht="14.25">
      <c r="B33" s="72"/>
      <c r="C33" s="70"/>
      <c r="D33" s="86"/>
      <c r="E33" s="91"/>
      <c r="F33" s="91"/>
      <c r="G33" s="91"/>
      <c r="H33" s="91"/>
      <c r="I33" s="87"/>
      <c r="J33" s="91"/>
      <c r="K33" s="91"/>
      <c r="L33" s="92"/>
      <c r="M33" s="92"/>
      <c r="N33" s="93"/>
    </row>
    <row r="34" spans="2:14" ht="14.25">
      <c r="B34" s="70"/>
      <c r="C34" s="70"/>
      <c r="D34" s="86"/>
      <c r="E34" s="94"/>
      <c r="F34" s="94"/>
      <c r="G34" s="91"/>
      <c r="H34" s="91"/>
      <c r="I34" s="91"/>
      <c r="J34" s="87"/>
      <c r="K34" s="91"/>
      <c r="L34" s="92"/>
      <c r="M34" s="92"/>
      <c r="N34" s="93"/>
    </row>
    <row r="35" spans="2:14" ht="14.25">
      <c r="B35" s="70"/>
      <c r="C35" s="70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</row>
    <row r="36" spans="2:14" ht="14.25">
      <c r="B36" s="70"/>
      <c r="C36" s="70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2:14" ht="14.25">
      <c r="B37" s="70"/>
      <c r="C37" s="70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</row>
    <row r="38" spans="2:14" ht="15">
      <c r="B38" s="70"/>
      <c r="C38" s="70"/>
      <c r="D38" s="80"/>
      <c r="E38" s="97"/>
      <c r="F38" s="97"/>
      <c r="G38" s="83"/>
      <c r="H38" s="83"/>
      <c r="I38" s="83"/>
      <c r="J38" s="83"/>
      <c r="K38" s="83"/>
      <c r="L38" s="84"/>
      <c r="M38" s="84"/>
      <c r="N38" s="85"/>
    </row>
    <row r="39" spans="2:14" ht="15">
      <c r="B39" s="70"/>
      <c r="C39" s="70"/>
      <c r="D39" s="86"/>
      <c r="E39" s="86"/>
      <c r="F39" s="86"/>
      <c r="G39" s="87"/>
      <c r="H39" s="87"/>
      <c r="I39" s="87"/>
      <c r="J39" s="87"/>
      <c r="K39" s="87"/>
      <c r="L39" s="88"/>
      <c r="M39" s="89"/>
      <c r="N39" s="101"/>
    </row>
    <row r="40" spans="2:14" ht="15">
      <c r="B40" s="70"/>
      <c r="C40" s="70"/>
      <c r="D40" s="86"/>
      <c r="E40" s="91"/>
      <c r="F40" s="91"/>
      <c r="G40" s="91"/>
      <c r="H40" s="91"/>
      <c r="I40" s="91"/>
      <c r="J40" s="91"/>
      <c r="K40" s="87"/>
      <c r="L40" s="92"/>
      <c r="M40" s="92"/>
      <c r="N40" s="98"/>
    </row>
    <row r="41" spans="2:14" ht="14.25">
      <c r="B41" s="70"/>
      <c r="C41" s="70"/>
      <c r="D41" s="86"/>
      <c r="E41" s="94"/>
      <c r="F41" s="94"/>
      <c r="G41" s="91"/>
      <c r="H41" s="87"/>
      <c r="I41" s="91"/>
      <c r="J41" s="91"/>
      <c r="K41" s="91"/>
      <c r="L41" s="92"/>
      <c r="M41" s="92"/>
      <c r="N41" s="93"/>
    </row>
    <row r="42" spans="2:14" ht="14.25">
      <c r="B42" s="70"/>
      <c r="C42" s="70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2:14" ht="14.25">
      <c r="B43" s="70"/>
      <c r="C43" s="70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</row>
    <row r="44" spans="2:14" ht="14.25">
      <c r="B44" s="70"/>
      <c r="C44" s="70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</row>
    <row r="45" spans="2:14" ht="15">
      <c r="B45" s="70"/>
      <c r="C45" s="70"/>
      <c r="D45" s="80"/>
      <c r="E45" s="97"/>
      <c r="F45" s="97"/>
      <c r="G45" s="83"/>
      <c r="H45" s="83"/>
      <c r="I45" s="83"/>
      <c r="J45" s="83"/>
      <c r="K45" s="83"/>
      <c r="L45" s="84"/>
      <c r="M45" s="84"/>
      <c r="N45" s="85"/>
    </row>
    <row r="46" spans="2:14" ht="15">
      <c r="B46" s="70"/>
      <c r="C46" s="70"/>
      <c r="D46" s="86"/>
      <c r="E46" s="86"/>
      <c r="F46" s="86"/>
      <c r="G46" s="87"/>
      <c r="H46" s="87"/>
      <c r="I46" s="87"/>
      <c r="J46" s="87"/>
      <c r="K46" s="87"/>
      <c r="L46" s="88"/>
      <c r="M46" s="89"/>
      <c r="N46" s="101"/>
    </row>
    <row r="47" spans="2:14" ht="15">
      <c r="B47" s="70"/>
      <c r="C47" s="70"/>
      <c r="D47" s="86"/>
      <c r="E47" s="91"/>
      <c r="F47" s="91"/>
      <c r="G47" s="91"/>
      <c r="H47" s="91"/>
      <c r="I47" s="91"/>
      <c r="J47" s="91"/>
      <c r="K47" s="87"/>
      <c r="L47" s="92"/>
      <c r="M47" s="92"/>
      <c r="N47" s="98"/>
    </row>
    <row r="48" spans="2:14" ht="15">
      <c r="B48" s="70"/>
      <c r="C48" s="70"/>
      <c r="D48" s="86"/>
      <c r="E48" s="94"/>
      <c r="F48" s="94"/>
      <c r="G48" s="91"/>
      <c r="H48" s="91"/>
      <c r="I48" s="87"/>
      <c r="J48" s="91"/>
      <c r="K48" s="91"/>
      <c r="L48" s="92"/>
      <c r="M48" s="92"/>
      <c r="N48" s="98"/>
    </row>
    <row r="49" spans="2:14" ht="14.25">
      <c r="B49" s="70"/>
      <c r="C49" s="70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6"/>
    </row>
    <row r="50" spans="2:14" ht="14.25">
      <c r="B50" s="70"/>
      <c r="C50" s="70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6"/>
    </row>
    <row r="51" spans="2:14" ht="14.25">
      <c r="B51" s="70"/>
      <c r="C51" s="70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</row>
    <row r="52" spans="2:14" ht="15">
      <c r="B52" s="70"/>
      <c r="C52" s="70"/>
      <c r="D52" s="80"/>
      <c r="E52" s="97"/>
      <c r="F52" s="97"/>
      <c r="G52" s="83"/>
      <c r="H52" s="83"/>
      <c r="I52" s="83"/>
      <c r="J52" s="83"/>
      <c r="K52" s="83"/>
      <c r="L52" s="84"/>
      <c r="M52" s="84"/>
      <c r="N52" s="85"/>
    </row>
    <row r="53" spans="2:14" ht="15">
      <c r="B53" s="70"/>
      <c r="C53" s="70"/>
      <c r="D53" s="86"/>
      <c r="E53" s="86"/>
      <c r="F53" s="86"/>
      <c r="G53" s="87"/>
      <c r="H53" s="87"/>
      <c r="I53" s="87"/>
      <c r="J53" s="87"/>
      <c r="K53" s="87"/>
      <c r="L53" s="88"/>
      <c r="M53" s="89"/>
      <c r="N53" s="101"/>
    </row>
    <row r="54" spans="2:14" ht="15">
      <c r="B54" s="70"/>
      <c r="C54" s="70"/>
      <c r="D54" s="86"/>
      <c r="E54" s="91"/>
      <c r="F54" s="91"/>
      <c r="G54" s="87"/>
      <c r="H54" s="91"/>
      <c r="I54" s="91"/>
      <c r="J54" s="91"/>
      <c r="K54" s="91"/>
      <c r="L54" s="92"/>
      <c r="M54" s="92"/>
      <c r="N54" s="98"/>
    </row>
    <row r="55" spans="2:14" ht="14.25">
      <c r="B55" s="70"/>
      <c r="C55" s="70"/>
      <c r="D55" s="86"/>
      <c r="E55" s="94"/>
      <c r="F55" s="94"/>
      <c r="G55" s="87"/>
      <c r="H55" s="91"/>
      <c r="I55" s="91"/>
      <c r="J55" s="91"/>
      <c r="K55" s="91"/>
      <c r="L55" s="92"/>
      <c r="M55" s="92"/>
      <c r="N55" s="93"/>
    </row>
    <row r="56" spans="2:14" ht="14.25">
      <c r="B56" s="70"/>
      <c r="C56" s="70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6"/>
    </row>
    <row r="57" spans="2:14" ht="14.25">
      <c r="B57" s="70"/>
      <c r="C57" s="70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6"/>
    </row>
    <row r="58" spans="2:14" ht="14.25">
      <c r="B58" s="70"/>
      <c r="C58" s="70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6"/>
    </row>
    <row r="59" spans="2:14" ht="15">
      <c r="B59" s="70"/>
      <c r="C59" s="70"/>
      <c r="D59" s="80"/>
      <c r="E59" s="97"/>
      <c r="F59" s="97"/>
      <c r="G59" s="83"/>
      <c r="H59" s="83"/>
      <c r="I59" s="83"/>
      <c r="J59" s="83"/>
      <c r="K59" s="83"/>
      <c r="L59" s="84"/>
      <c r="M59" s="84"/>
      <c r="N59" s="85"/>
    </row>
    <row r="60" spans="2:14" ht="15">
      <c r="B60" s="70"/>
      <c r="C60" s="70"/>
      <c r="D60" s="86"/>
      <c r="E60" s="86"/>
      <c r="F60" s="86"/>
      <c r="G60" s="87"/>
      <c r="H60" s="87"/>
      <c r="I60" s="87"/>
      <c r="J60" s="87"/>
      <c r="K60" s="87"/>
      <c r="L60" s="88"/>
      <c r="M60" s="89"/>
      <c r="N60" s="101"/>
    </row>
    <row r="61" spans="2:14" ht="14.25">
      <c r="B61" s="70"/>
      <c r="C61" s="70"/>
      <c r="D61" s="86"/>
      <c r="E61" s="91"/>
      <c r="F61" s="87"/>
      <c r="G61" s="91"/>
      <c r="H61" s="91"/>
      <c r="I61" s="91"/>
      <c r="J61" s="91"/>
      <c r="K61" s="91"/>
      <c r="L61" s="92"/>
      <c r="M61" s="92"/>
      <c r="N61" s="93"/>
    </row>
    <row r="62" spans="2:14" ht="14.25">
      <c r="B62" s="70"/>
      <c r="C62" s="70"/>
      <c r="D62" s="86"/>
      <c r="E62" s="99"/>
      <c r="F62" s="94"/>
      <c r="G62" s="91"/>
      <c r="H62" s="91"/>
      <c r="I62" s="91"/>
      <c r="J62" s="91"/>
      <c r="K62" s="91"/>
      <c r="L62" s="92"/>
      <c r="M62" s="92"/>
      <c r="N62" s="93"/>
    </row>
    <row r="63" spans="2:14" ht="14.25">
      <c r="B63" s="70"/>
      <c r="C63" s="70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6"/>
    </row>
    <row r="64" spans="2:14" ht="14.25">
      <c r="B64" s="70"/>
      <c r="C64" s="70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6"/>
    </row>
    <row r="65" spans="2:14" ht="14.25">
      <c r="B65" s="70"/>
      <c r="C65" s="70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6"/>
    </row>
    <row r="66" spans="2:14" ht="15">
      <c r="B66" s="70"/>
      <c r="C66" s="70"/>
      <c r="D66" s="80"/>
      <c r="E66" s="97"/>
      <c r="F66" s="97"/>
      <c r="G66" s="83"/>
      <c r="H66" s="83"/>
      <c r="I66" s="83"/>
      <c r="J66" s="83"/>
      <c r="K66" s="83"/>
      <c r="L66" s="84"/>
      <c r="M66" s="84"/>
      <c r="N66" s="85"/>
    </row>
    <row r="67" spans="2:14" ht="15">
      <c r="B67" s="70"/>
      <c r="C67" s="70"/>
      <c r="D67" s="86"/>
      <c r="E67" s="86"/>
      <c r="F67" s="86"/>
      <c r="G67" s="87"/>
      <c r="H67" s="87"/>
      <c r="I67" s="87"/>
      <c r="J67" s="87"/>
      <c r="K67" s="87"/>
      <c r="L67" s="88"/>
      <c r="M67" s="89"/>
      <c r="N67" s="101"/>
    </row>
    <row r="68" spans="2:14" ht="14.25">
      <c r="B68" s="70"/>
      <c r="C68" s="70"/>
      <c r="D68" s="86"/>
      <c r="E68" s="91"/>
      <c r="F68" s="91"/>
      <c r="G68" s="91"/>
      <c r="H68" s="91"/>
      <c r="I68" s="87"/>
      <c r="J68" s="91"/>
      <c r="K68" s="91"/>
      <c r="L68" s="92"/>
      <c r="M68" s="92"/>
      <c r="N68" s="93"/>
    </row>
    <row r="69" spans="2:14" ht="14.25">
      <c r="B69" s="70"/>
      <c r="C69" s="70"/>
      <c r="D69" s="86"/>
      <c r="E69" s="94"/>
      <c r="F69" s="94"/>
      <c r="G69" s="91"/>
      <c r="H69" s="91"/>
      <c r="I69" s="87"/>
      <c r="J69" s="91"/>
      <c r="K69" s="91"/>
      <c r="L69" s="92"/>
      <c r="M69" s="92"/>
      <c r="N69" s="93"/>
    </row>
    <row r="70" spans="2:14" ht="14.25">
      <c r="B70" s="70"/>
      <c r="C70" s="70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6"/>
    </row>
    <row r="71" spans="2:14" ht="14.25">
      <c r="B71" s="70"/>
      <c r="C71" s="70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6"/>
    </row>
    <row r="72" spans="2:14" ht="14.25">
      <c r="B72" s="70"/>
      <c r="C72" s="70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6"/>
    </row>
    <row r="73" spans="2:14" ht="15">
      <c r="B73" s="70"/>
      <c r="C73" s="70"/>
      <c r="D73" s="80"/>
      <c r="E73" s="97"/>
      <c r="F73" s="97"/>
      <c r="G73" s="83"/>
      <c r="H73" s="83"/>
      <c r="I73" s="83"/>
      <c r="J73" s="83"/>
      <c r="K73" s="83"/>
      <c r="L73" s="84"/>
      <c r="M73" s="84"/>
      <c r="N73" s="85"/>
    </row>
    <row r="74" spans="2:14" ht="15">
      <c r="B74" s="70"/>
      <c r="C74" s="70"/>
      <c r="D74" s="86"/>
      <c r="E74" s="86"/>
      <c r="F74" s="86"/>
      <c r="G74" s="87"/>
      <c r="H74" s="87"/>
      <c r="I74" s="87"/>
      <c r="J74" s="87"/>
      <c r="K74" s="87"/>
      <c r="L74" s="88"/>
      <c r="M74" s="89"/>
      <c r="N74" s="101"/>
    </row>
    <row r="75" spans="2:14" ht="15">
      <c r="B75" s="70"/>
      <c r="C75" s="70"/>
      <c r="D75" s="86"/>
      <c r="E75" s="91"/>
      <c r="F75" s="91"/>
      <c r="G75" s="91"/>
      <c r="H75" s="91"/>
      <c r="I75" s="91"/>
      <c r="J75" s="87"/>
      <c r="K75" s="91"/>
      <c r="L75" s="92"/>
      <c r="M75" s="92"/>
      <c r="N75" s="98"/>
    </row>
    <row r="76" spans="2:14" ht="14.25">
      <c r="B76" s="70"/>
      <c r="C76" s="70"/>
      <c r="D76" s="86"/>
      <c r="E76" s="94"/>
      <c r="F76" s="94"/>
      <c r="G76" s="91"/>
      <c r="H76" s="91"/>
      <c r="I76" s="87"/>
      <c r="J76" s="91"/>
      <c r="K76" s="91"/>
      <c r="L76" s="92"/>
      <c r="M76" s="92"/>
      <c r="N76" s="93"/>
    </row>
    <row r="77" spans="2:14" ht="14.25">
      <c r="B77" s="70"/>
      <c r="C77" s="70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6"/>
    </row>
    <row r="78" spans="2:14" ht="14.25">
      <c r="B78" s="70"/>
      <c r="C78" s="70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6"/>
    </row>
    <row r="79" spans="2:14" ht="14.25">
      <c r="B79" s="70"/>
      <c r="C79" s="70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6"/>
    </row>
    <row r="80" spans="2:14" ht="15">
      <c r="B80" s="70"/>
      <c r="C80" s="70"/>
      <c r="D80" s="80"/>
      <c r="E80" s="97"/>
      <c r="F80" s="97"/>
      <c r="G80" s="83"/>
      <c r="H80" s="83"/>
      <c r="I80" s="83"/>
      <c r="J80" s="83"/>
      <c r="K80" s="83"/>
      <c r="L80" s="84"/>
      <c r="M80" s="84"/>
      <c r="N80" s="85"/>
    </row>
    <row r="81" spans="2:14" ht="15">
      <c r="B81" s="70"/>
      <c r="C81" s="70"/>
      <c r="D81" s="86"/>
      <c r="E81" s="86"/>
      <c r="F81" s="86"/>
      <c r="G81" s="87"/>
      <c r="H81" s="87"/>
      <c r="I81" s="87"/>
      <c r="J81" s="87"/>
      <c r="K81" s="87"/>
      <c r="L81" s="88"/>
      <c r="M81" s="89"/>
      <c r="N81" s="101"/>
    </row>
    <row r="82" spans="2:14" ht="15">
      <c r="B82" s="70"/>
      <c r="C82" s="70"/>
      <c r="D82" s="86"/>
      <c r="E82" s="94"/>
      <c r="F82" s="94"/>
      <c r="G82" s="91"/>
      <c r="H82" s="91"/>
      <c r="I82" s="91"/>
      <c r="J82" s="91"/>
      <c r="K82" s="87"/>
      <c r="L82" s="92"/>
      <c r="M82" s="92"/>
      <c r="N82" s="98"/>
    </row>
    <row r="83" spans="2:14" ht="14.25">
      <c r="B83" s="70"/>
      <c r="C83" s="70"/>
      <c r="D83" s="86"/>
      <c r="E83" s="99"/>
      <c r="F83" s="94"/>
      <c r="G83" s="91"/>
      <c r="H83" s="91"/>
      <c r="I83" s="91"/>
      <c r="J83" s="91"/>
      <c r="K83" s="91"/>
      <c r="L83" s="92"/>
      <c r="M83" s="92"/>
      <c r="N83" s="93"/>
    </row>
    <row r="84" spans="2:14" ht="12.75">
      <c r="B84" s="70"/>
      <c r="C84" s="7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  <row r="85" spans="2:14" ht="12.75">
      <c r="B85" s="70"/>
      <c r="C85" s="7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2:14" ht="14.25">
      <c r="B86" s="70"/>
      <c r="C86" s="70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</row>
    <row r="87" spans="2:14" ht="15">
      <c r="B87" s="70"/>
      <c r="C87" s="70"/>
      <c r="D87" s="80"/>
      <c r="E87" s="97"/>
      <c r="F87" s="97"/>
      <c r="G87" s="83"/>
      <c r="H87" s="83"/>
      <c r="I87" s="83"/>
      <c r="J87" s="83"/>
      <c r="K87" s="83"/>
      <c r="L87" s="84"/>
      <c r="M87" s="84"/>
      <c r="N87" s="85"/>
    </row>
    <row r="88" spans="2:14" ht="15">
      <c r="B88" s="70"/>
      <c r="C88" s="70"/>
      <c r="D88" s="86"/>
      <c r="E88" s="86"/>
      <c r="F88" s="86"/>
      <c r="G88" s="87"/>
      <c r="H88" s="87"/>
      <c r="I88" s="87"/>
      <c r="J88" s="87"/>
      <c r="K88" s="87"/>
      <c r="L88" s="88"/>
      <c r="M88" s="89"/>
      <c r="N88" s="101"/>
    </row>
    <row r="89" spans="2:14" ht="15">
      <c r="B89" s="70"/>
      <c r="C89" s="70"/>
      <c r="D89" s="86"/>
      <c r="E89" s="91"/>
      <c r="F89" s="91"/>
      <c r="G89" s="91"/>
      <c r="H89" s="87"/>
      <c r="I89" s="91"/>
      <c r="J89" s="91"/>
      <c r="K89" s="91"/>
      <c r="L89" s="92"/>
      <c r="M89" s="92"/>
      <c r="N89" s="98"/>
    </row>
    <row r="90" spans="2:14" ht="14.25">
      <c r="B90" s="70"/>
      <c r="C90" s="70"/>
      <c r="D90" s="86"/>
      <c r="E90" s="94"/>
      <c r="F90" s="94"/>
      <c r="G90" s="87"/>
      <c r="H90" s="91"/>
      <c r="I90" s="91"/>
      <c r="J90" s="91"/>
      <c r="K90" s="91"/>
      <c r="L90" s="92"/>
      <c r="M90" s="92"/>
      <c r="N90" s="93"/>
    </row>
    <row r="110" spans="4:14" ht="14.25"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3"/>
    </row>
    <row r="111" spans="4:14" ht="14.25"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Benson</dc:creator>
  <cp:keywords/>
  <dc:description/>
  <cp:lastModifiedBy>Alan Benson</cp:lastModifiedBy>
  <cp:lastPrinted>2006-05-11T19:53:37Z</cp:lastPrinted>
  <dcterms:created xsi:type="dcterms:W3CDTF">2006-04-15T18:48:22Z</dcterms:created>
  <dcterms:modified xsi:type="dcterms:W3CDTF">2006-05-11T20:24:47Z</dcterms:modified>
  <cp:category/>
  <cp:version/>
  <cp:contentType/>
  <cp:contentStatus/>
</cp:coreProperties>
</file>